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gpie\Desktop\Kros export 2023\"/>
    </mc:Choice>
  </mc:AlternateContent>
  <bookViews>
    <workbookView xWindow="0" yWindow="0" windowWidth="0" windowHeight="0"/>
  </bookViews>
  <sheets>
    <sheet name="Rekapitulace stavby" sheetId="1" r:id="rId1"/>
    <sheet name="SKA2402 - SO 102 Těchlovi..." sheetId="2" r:id="rId2"/>
    <sheet name="SKA2403 - SO 102a  Těchlo..." sheetId="3" r:id="rId3"/>
    <sheet name="SKA2404 - SO 103  Víchov ..." sheetId="4" r:id="rId4"/>
    <sheet name="SKA2405 - VO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'SKA2402 - SO 102 Těchlovi...'!$C$86:$K$403</definedName>
    <definedName name="_xlnm.Print_Area" localSheetId="1">'SKA2402 - SO 102 Těchlovi...'!$C$4:$J$39,'SKA2402 - SO 102 Těchlovi...'!$C$45:$J$68,'SKA2402 - SO 102 Těchlovi...'!$C$74:$K$403</definedName>
    <definedName name="_xlnm.Print_Titles" localSheetId="1">'SKA2402 - SO 102 Těchlovi...'!$86:$86</definedName>
    <definedName name="_xlnm._FilterDatabase" localSheetId="2" hidden="1">'SKA2403 - SO 102a  Těchlo...'!$C$87:$K$317</definedName>
    <definedName name="_xlnm.Print_Area" localSheetId="2">'SKA2403 - SO 102a  Těchlo...'!$C$4:$J$39,'SKA2403 - SO 102a  Těchlo...'!$C$45:$J$69,'SKA2403 - SO 102a  Těchlo...'!$C$75:$K$317</definedName>
    <definedName name="_xlnm.Print_Titles" localSheetId="2">'SKA2403 - SO 102a  Těchlo...'!$87:$87</definedName>
    <definedName name="_xlnm._FilterDatabase" localSheetId="3" hidden="1">'SKA2404 - SO 103  Víchov ...'!$C$86:$K$377</definedName>
    <definedName name="_xlnm.Print_Area" localSheetId="3">'SKA2404 - SO 103  Víchov ...'!$C$4:$J$39,'SKA2404 - SO 103  Víchov ...'!$C$45:$J$68,'SKA2404 - SO 103  Víchov ...'!$C$74:$K$377</definedName>
    <definedName name="_xlnm.Print_Titles" localSheetId="3">'SKA2404 - SO 103  Víchov ...'!$86:$86</definedName>
    <definedName name="_xlnm._FilterDatabase" localSheetId="4" hidden="1">'SKA2405 - VON'!$C$83:$K$103</definedName>
    <definedName name="_xlnm.Print_Area" localSheetId="4">'SKA2405 - VON'!$C$4:$J$39,'SKA2405 - VON'!$C$45:$J$65,'SKA2405 - VON'!$C$71:$K$103</definedName>
    <definedName name="_xlnm.Print_Titles" localSheetId="4">'SKA2405 - VON'!$83:$83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2"/>
  <c r="BH102"/>
  <c r="BG102"/>
  <c r="BF102"/>
  <c r="T102"/>
  <c r="T101"/>
  <c r="R102"/>
  <c r="R101"/>
  <c r="P102"/>
  <c r="P101"/>
  <c r="BI100"/>
  <c r="BH100"/>
  <c r="BG100"/>
  <c r="BF100"/>
  <c r="T100"/>
  <c r="T99"/>
  <c r="R100"/>
  <c r="R99"/>
  <c r="P100"/>
  <c r="P99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4" r="J37"/>
  <c r="J36"/>
  <c i="1" r="AY57"/>
  <c i="4" r="J35"/>
  <c i="1" r="AX57"/>
  <c i="4" r="BI376"/>
  <c r="BH376"/>
  <c r="BG376"/>
  <c r="BF376"/>
  <c r="T376"/>
  <c r="T375"/>
  <c r="R376"/>
  <c r="R375"/>
  <c r="P376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4"/>
  <c r="BH344"/>
  <c r="BG344"/>
  <c r="BF344"/>
  <c r="T344"/>
  <c r="R344"/>
  <c r="P344"/>
  <c r="BI340"/>
  <c r="BH340"/>
  <c r="BG340"/>
  <c r="BF340"/>
  <c r="T340"/>
  <c r="R340"/>
  <c r="P340"/>
  <c r="BI331"/>
  <c r="BH331"/>
  <c r="BG331"/>
  <c r="BF331"/>
  <c r="T331"/>
  <c r="R331"/>
  <c r="P331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7"/>
  <c r="BH277"/>
  <c r="BG277"/>
  <c r="BF277"/>
  <c r="T277"/>
  <c r="R277"/>
  <c r="P277"/>
  <c r="BI272"/>
  <c r="BH272"/>
  <c r="BG272"/>
  <c r="BF272"/>
  <c r="T272"/>
  <c r="R272"/>
  <c r="P272"/>
  <c r="BI264"/>
  <c r="BH264"/>
  <c r="BG264"/>
  <c r="BF264"/>
  <c r="T264"/>
  <c r="R264"/>
  <c r="P264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5"/>
  <c r="BH105"/>
  <c r="BG105"/>
  <c r="BF105"/>
  <c r="T105"/>
  <c r="R105"/>
  <c r="P105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3" r="J37"/>
  <c r="J36"/>
  <c i="1" r="AY56"/>
  <c i="3" r="J35"/>
  <c i="1" r="AX56"/>
  <c i="3" r="BI316"/>
  <c r="BH316"/>
  <c r="BG316"/>
  <c r="BF316"/>
  <c r="T316"/>
  <c r="T315"/>
  <c r="R316"/>
  <c r="R315"/>
  <c r="P316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8"/>
  <c r="BH288"/>
  <c r="BG288"/>
  <c r="BF288"/>
  <c r="T288"/>
  <c r="R288"/>
  <c r="P288"/>
  <c r="BI284"/>
  <c r="BH284"/>
  <c r="BG284"/>
  <c r="BF284"/>
  <c r="T284"/>
  <c r="R284"/>
  <c r="P284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5"/>
  <c r="BH245"/>
  <c r="BG245"/>
  <c r="BF245"/>
  <c r="T245"/>
  <c r="R245"/>
  <c r="P245"/>
  <c r="BI240"/>
  <c r="BH240"/>
  <c r="BG240"/>
  <c r="BF240"/>
  <c r="T240"/>
  <c r="R240"/>
  <c r="P240"/>
  <c r="BI239"/>
  <c r="BH239"/>
  <c r="BG239"/>
  <c r="BF239"/>
  <c r="T239"/>
  <c r="R239"/>
  <c r="P239"/>
  <c r="BI234"/>
  <c r="BH234"/>
  <c r="BG234"/>
  <c r="BF234"/>
  <c r="T234"/>
  <c r="R234"/>
  <c r="P234"/>
  <c r="BI223"/>
  <c r="BH223"/>
  <c r="BG223"/>
  <c r="BF223"/>
  <c r="T223"/>
  <c r="T222"/>
  <c r="R223"/>
  <c r="R222"/>
  <c r="P223"/>
  <c r="P222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T172"/>
  <c r="R173"/>
  <c r="R172"/>
  <c r="P173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3"/>
  <c r="BH113"/>
  <c r="BG113"/>
  <c r="BF113"/>
  <c r="T113"/>
  <c r="R113"/>
  <c r="P113"/>
  <c r="BI104"/>
  <c r="BH104"/>
  <c r="BG104"/>
  <c r="BF104"/>
  <c r="T104"/>
  <c r="R104"/>
  <c r="P104"/>
  <c r="BI99"/>
  <c r="BH99"/>
  <c r="BG99"/>
  <c r="BF99"/>
  <c r="T99"/>
  <c r="R99"/>
  <c r="P99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402"/>
  <c r="BH402"/>
  <c r="BG402"/>
  <c r="BF402"/>
  <c r="T402"/>
  <c r="T401"/>
  <c r="R402"/>
  <c r="R401"/>
  <c r="P402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2"/>
  <c r="BH372"/>
  <c r="BG372"/>
  <c r="BF372"/>
  <c r="T372"/>
  <c r="R372"/>
  <c r="P372"/>
  <c r="BI368"/>
  <c r="BH368"/>
  <c r="BG368"/>
  <c r="BF368"/>
  <c r="T368"/>
  <c r="R368"/>
  <c r="P368"/>
  <c r="BI359"/>
  <c r="BH359"/>
  <c r="BG359"/>
  <c r="BF359"/>
  <c r="T359"/>
  <c r="R359"/>
  <c r="P359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4"/>
  <c r="BH284"/>
  <c r="BG284"/>
  <c r="BF284"/>
  <c r="T284"/>
  <c r="R284"/>
  <c r="P284"/>
  <c r="BI279"/>
  <c r="BH279"/>
  <c r="BG279"/>
  <c r="BF279"/>
  <c r="T279"/>
  <c r="R279"/>
  <c r="P279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3"/>
  <c r="BH243"/>
  <c r="BG243"/>
  <c r="BF243"/>
  <c r="T243"/>
  <c r="R243"/>
  <c r="P243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09"/>
  <c r="BH109"/>
  <c r="BG109"/>
  <c r="BF109"/>
  <c r="T109"/>
  <c r="R109"/>
  <c r="P109"/>
  <c r="BI104"/>
  <c r="BH104"/>
  <c r="BG104"/>
  <c r="BF104"/>
  <c r="T104"/>
  <c r="R104"/>
  <c r="P104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J389"/>
  <c r="BK385"/>
  <c r="BK372"/>
  <c r="J359"/>
  <c r="J346"/>
  <c r="J336"/>
  <c r="J322"/>
  <c r="BK311"/>
  <c r="BK307"/>
  <c r="J297"/>
  <c r="BK284"/>
  <c r="BK269"/>
  <c r="BK258"/>
  <c r="BK254"/>
  <c r="J250"/>
  <c r="J243"/>
  <c r="BK232"/>
  <c r="BK213"/>
  <c r="J201"/>
  <c r="BK178"/>
  <c r="BK157"/>
  <c r="J140"/>
  <c r="BK122"/>
  <c r="J95"/>
  <c r="BK368"/>
  <c r="BK351"/>
  <c r="BK341"/>
  <c r="J326"/>
  <c r="BK309"/>
  <c r="BK292"/>
  <c r="J265"/>
  <c r="BK256"/>
  <c r="BK250"/>
  <c r="J237"/>
  <c r="J218"/>
  <c r="BK201"/>
  <c r="BK183"/>
  <c r="BK162"/>
  <c r="J145"/>
  <c r="BK126"/>
  <c r="BK95"/>
  <c i="3" r="J311"/>
  <c r="BK299"/>
  <c r="J275"/>
  <c r="J254"/>
  <c r="J240"/>
  <c r="BK217"/>
  <c r="BK199"/>
  <c r="BK173"/>
  <c r="J155"/>
  <c r="J143"/>
  <c r="J127"/>
  <c r="BK104"/>
  <c r="BK307"/>
  <c r="BK275"/>
  <c r="BK254"/>
  <c r="BK240"/>
  <c r="J217"/>
  <c r="J199"/>
  <c r="BK183"/>
  <c r="BK162"/>
  <c r="J148"/>
  <c r="J131"/>
  <c r="BK113"/>
  <c i="4" r="BK371"/>
  <c r="BK355"/>
  <c r="BK331"/>
  <c r="BK310"/>
  <c r="BK287"/>
  <c r="J272"/>
  <c r="J249"/>
  <c r="BK238"/>
  <c r="J228"/>
  <c r="J209"/>
  <c r="J191"/>
  <c r="J173"/>
  <c r="BK152"/>
  <c r="J131"/>
  <c r="BK114"/>
  <c r="J376"/>
  <c r="BK359"/>
  <c r="BK340"/>
  <c r="J315"/>
  <c r="BK292"/>
  <c r="J277"/>
  <c r="BK253"/>
  <c r="J240"/>
  <c r="BK233"/>
  <c r="BK213"/>
  <c r="BK195"/>
  <c r="J168"/>
  <c r="BK144"/>
  <c r="J126"/>
  <c r="J96"/>
  <c i="5" r="BK97"/>
  <c r="BK89"/>
  <c r="J97"/>
  <c r="J89"/>
  <c i="2" r="BK228"/>
  <c r="J209"/>
  <c r="J188"/>
  <c r="J173"/>
  <c r="J152"/>
  <c r="BK145"/>
  <c r="J135"/>
  <c r="J104"/>
  <c r="BK402"/>
  <c r="BK397"/>
  <c r="J393"/>
  <c r="J385"/>
  <c r="J372"/>
  <c r="BK346"/>
  <c r="BK322"/>
  <c r="BK297"/>
  <c r="J284"/>
  <c r="BK260"/>
  <c r="J252"/>
  <c r="J249"/>
  <c r="J223"/>
  <c r="J205"/>
  <c r="BK188"/>
  <c r="J168"/>
  <c r="J150"/>
  <c r="J130"/>
  <c r="J122"/>
  <c i="3" r="J316"/>
  <c r="J303"/>
  <c r="J295"/>
  <c r="BK269"/>
  <c r="J259"/>
  <c r="J253"/>
  <c r="BK223"/>
  <c r="J204"/>
  <c r="J188"/>
  <c r="J167"/>
  <c r="BK148"/>
  <c r="BK131"/>
  <c r="J124"/>
  <c r="BK311"/>
  <c r="BK284"/>
  <c r="BK259"/>
  <c r="BK245"/>
  <c r="J223"/>
  <c r="BK204"/>
  <c r="J193"/>
  <c r="BK157"/>
  <c r="BK143"/>
  <c r="BK127"/>
  <c r="J104"/>
  <c i="4" r="BK376"/>
  <c r="J371"/>
  <c r="J325"/>
  <c r="BK300"/>
  <c r="J285"/>
  <c r="BK264"/>
  <c r="J244"/>
  <c r="BK240"/>
  <c r="J236"/>
  <c r="J213"/>
  <c r="J195"/>
  <c r="BK178"/>
  <c r="J157"/>
  <c r="BK139"/>
  <c r="BK118"/>
  <c r="J90"/>
  <c r="J363"/>
  <c r="J331"/>
  <c r="J310"/>
  <c r="J287"/>
  <c r="J283"/>
  <c r="J259"/>
  <c r="J238"/>
  <c r="BK228"/>
  <c r="BK209"/>
  <c r="BK191"/>
  <c r="BK173"/>
  <c r="J162"/>
  <c r="J139"/>
  <c r="J114"/>
  <c r="BK90"/>
  <c i="5" r="J94"/>
  <c r="J87"/>
  <c r="BK94"/>
  <c r="J90"/>
  <c r="BK87"/>
  <c i="2" r="BK393"/>
  <c r="J381"/>
  <c r="J368"/>
  <c r="J351"/>
  <c r="J341"/>
  <c r="BK326"/>
  <c r="BK317"/>
  <c r="J309"/>
  <c r="BK302"/>
  <c r="J292"/>
  <c r="BK279"/>
  <c r="BK265"/>
  <c r="J256"/>
  <c r="BK252"/>
  <c r="BK249"/>
  <c r="BK237"/>
  <c r="BK223"/>
  <c r="BK205"/>
  <c r="J192"/>
  <c r="BK168"/>
  <c r="BK150"/>
  <c r="BK130"/>
  <c r="J109"/>
  <c i="1" r="AS54"/>
  <c i="2" r="J317"/>
  <c r="J302"/>
  <c r="J279"/>
  <c r="J260"/>
  <c r="J254"/>
  <c r="BK248"/>
  <c r="J228"/>
  <c r="BK209"/>
  <c r="BK192"/>
  <c r="BK173"/>
  <c r="BK152"/>
  <c r="BK135"/>
  <c r="BK109"/>
  <c i="3" r="BK316"/>
  <c r="BK303"/>
  <c r="BK288"/>
  <c r="BK264"/>
  <c r="BK252"/>
  <c r="BK234"/>
  <c r="BK209"/>
  <c r="J183"/>
  <c r="J162"/>
  <c r="BK150"/>
  <c r="J135"/>
  <c r="J121"/>
  <c r="BK91"/>
  <c r="J288"/>
  <c r="J264"/>
  <c r="J252"/>
  <c r="J234"/>
  <c r="J209"/>
  <c r="BK188"/>
  <c r="J173"/>
  <c r="BK155"/>
  <c r="BK139"/>
  <c r="BK124"/>
  <c r="BK99"/>
  <c i="4" r="BK367"/>
  <c r="BK344"/>
  <c r="J320"/>
  <c r="J296"/>
  <c r="BK283"/>
  <c r="BK259"/>
  <c r="J242"/>
  <c r="BK234"/>
  <c r="BK217"/>
  <c r="J199"/>
  <c r="BK183"/>
  <c r="BK162"/>
  <c r="BK149"/>
  <c r="J122"/>
  <c r="BK96"/>
  <c r="BK363"/>
  <c r="J351"/>
  <c r="BK325"/>
  <c r="J300"/>
  <c r="BK285"/>
  <c r="J264"/>
  <c r="BK244"/>
  <c r="BK236"/>
  <c r="J222"/>
  <c r="BK204"/>
  <c r="BK187"/>
  <c r="J178"/>
  <c r="BK157"/>
  <c r="BK131"/>
  <c r="J118"/>
  <c i="5" r="BK102"/>
  <c r="J92"/>
  <c r="J102"/>
  <c r="BK92"/>
  <c i="2" r="J248"/>
  <c r="BK218"/>
  <c r="J197"/>
  <c r="J183"/>
  <c r="J162"/>
  <c r="J126"/>
  <c r="J118"/>
  <c r="J90"/>
  <c r="J402"/>
  <c r="J397"/>
  <c r="BK389"/>
  <c r="BK381"/>
  <c r="BK359"/>
  <c r="BK336"/>
  <c r="J311"/>
  <c r="J307"/>
  <c r="J269"/>
  <c r="J258"/>
  <c r="BK243"/>
  <c r="J232"/>
  <c r="J213"/>
  <c r="BK197"/>
  <c r="J178"/>
  <c r="J157"/>
  <c r="BK140"/>
  <c r="BK118"/>
  <c r="BK104"/>
  <c r="BK90"/>
  <c i="3" r="J307"/>
  <c r="J299"/>
  <c r="J284"/>
  <c r="J245"/>
  <c r="J239"/>
  <c r="J213"/>
  <c r="BK193"/>
  <c r="J179"/>
  <c r="J157"/>
  <c r="J139"/>
  <c r="J113"/>
  <c r="J99"/>
  <c r="BK295"/>
  <c r="J269"/>
  <c r="BK253"/>
  <c r="BK239"/>
  <c r="BK213"/>
  <c r="BK179"/>
  <c r="BK167"/>
  <c r="J150"/>
  <c r="BK135"/>
  <c r="BK121"/>
  <c r="J91"/>
  <c i="4" r="J359"/>
  <c r="BK351"/>
  <c r="J340"/>
  <c r="BK315"/>
  <c r="J292"/>
  <c r="BK277"/>
  <c r="J253"/>
  <c r="J233"/>
  <c r="BK222"/>
  <c r="J204"/>
  <c r="J187"/>
  <c r="BK168"/>
  <c r="J144"/>
  <c r="BK126"/>
  <c r="J105"/>
  <c r="J367"/>
  <c r="J355"/>
  <c r="J344"/>
  <c r="BK320"/>
  <c r="BK296"/>
  <c r="BK272"/>
  <c r="BK249"/>
  <c r="BK242"/>
  <c r="J234"/>
  <c r="J217"/>
  <c r="BK199"/>
  <c r="J183"/>
  <c r="J152"/>
  <c r="J149"/>
  <c r="BK122"/>
  <c r="BK105"/>
  <c i="5" r="BK100"/>
  <c r="BK90"/>
  <c r="J100"/>
  <c i="2" l="1" r="P89"/>
  <c r="T89"/>
  <c r="P134"/>
  <c r="BK144"/>
  <c r="J144"/>
  <c r="J63"/>
  <c r="R144"/>
  <c r="BK167"/>
  <c r="J167"/>
  <c r="J64"/>
  <c r="R167"/>
  <c r="BK242"/>
  <c r="J242"/>
  <c r="J65"/>
  <c r="R242"/>
  <c r="BK358"/>
  <c r="J358"/>
  <c r="J66"/>
  <c r="R358"/>
  <c i="3" r="P90"/>
  <c i="4" r="BK89"/>
  <c r="J89"/>
  <c r="J61"/>
  <c r="R89"/>
  <c r="BK130"/>
  <c r="J130"/>
  <c r="J62"/>
  <c r="R130"/>
  <c r="BK143"/>
  <c r="J143"/>
  <c r="J63"/>
  <c r="R143"/>
  <c r="BK167"/>
  <c r="J167"/>
  <c r="J64"/>
  <c r="R167"/>
  <c r="BK227"/>
  <c r="J227"/>
  <c r="J65"/>
  <c r="T227"/>
  <c r="P330"/>
  <c r="T330"/>
  <c i="5" r="R86"/>
  <c r="R85"/>
  <c r="R84"/>
  <c i="2" r="BK89"/>
  <c r="J89"/>
  <c r="J61"/>
  <c r="R89"/>
  <c r="BK134"/>
  <c r="J134"/>
  <c r="J62"/>
  <c r="R134"/>
  <c r="T134"/>
  <c r="P144"/>
  <c r="T144"/>
  <c r="P167"/>
  <c r="T167"/>
  <c r="P242"/>
  <c r="T242"/>
  <c r="P358"/>
  <c r="T358"/>
  <c i="3" r="BK90"/>
  <c r="J90"/>
  <c r="J61"/>
  <c r="R90"/>
  <c r="T90"/>
  <c r="BK178"/>
  <c r="J178"/>
  <c r="J63"/>
  <c r="P178"/>
  <c r="R178"/>
  <c r="T178"/>
  <c r="BK198"/>
  <c r="J198"/>
  <c r="J64"/>
  <c r="P198"/>
  <c r="R198"/>
  <c r="T198"/>
  <c r="BK233"/>
  <c r="J233"/>
  <c r="J66"/>
  <c r="P233"/>
  <c r="R233"/>
  <c r="T233"/>
  <c r="BK274"/>
  <c r="J274"/>
  <c r="J67"/>
  <c r="P274"/>
  <c r="R274"/>
  <c r="T274"/>
  <c i="4" r="P89"/>
  <c r="T89"/>
  <c r="P130"/>
  <c r="T130"/>
  <c r="P143"/>
  <c r="T143"/>
  <c r="P167"/>
  <c r="T167"/>
  <c r="P227"/>
  <c r="R227"/>
  <c r="BK330"/>
  <c r="J330"/>
  <c r="J66"/>
  <c r="R330"/>
  <c i="5" r="BK86"/>
  <c r="P86"/>
  <c r="P85"/>
  <c r="P84"/>
  <c i="1" r="AU58"/>
  <c i="5" r="T86"/>
  <c r="T85"/>
  <c r="T84"/>
  <c i="2" r="BK401"/>
  <c r="J401"/>
  <c r="J67"/>
  <c i="5" r="BK96"/>
  <c r="J96"/>
  <c r="J62"/>
  <c r="BK101"/>
  <c r="J101"/>
  <c r="J64"/>
  <c i="3" r="BK172"/>
  <c r="J172"/>
  <c r="J62"/>
  <c r="BK222"/>
  <c r="J222"/>
  <c r="J65"/>
  <c r="BK315"/>
  <c r="J315"/>
  <c r="J68"/>
  <c i="4" r="BK375"/>
  <c r="J375"/>
  <c r="J67"/>
  <c i="5" r="BK99"/>
  <c r="J99"/>
  <c r="J63"/>
  <c r="E74"/>
  <c r="J78"/>
  <c r="F81"/>
  <c r="BE87"/>
  <c r="BE90"/>
  <c r="BE92"/>
  <c r="BE97"/>
  <c r="BE100"/>
  <c r="BE102"/>
  <c r="BE89"/>
  <c r="BE94"/>
  <c i="4" r="J52"/>
  <c r="F84"/>
  <c r="BE96"/>
  <c r="BE126"/>
  <c r="BE152"/>
  <c r="BE168"/>
  <c r="BE183"/>
  <c r="BE187"/>
  <c r="BE191"/>
  <c r="BE195"/>
  <c r="BE199"/>
  <c r="BE209"/>
  <c r="BE213"/>
  <c r="BE228"/>
  <c r="BE233"/>
  <c r="BE236"/>
  <c r="BE240"/>
  <c r="BE244"/>
  <c r="BE249"/>
  <c r="BE264"/>
  <c r="BE283"/>
  <c r="BE287"/>
  <c r="BE292"/>
  <c r="BE296"/>
  <c r="BE315"/>
  <c r="BE331"/>
  <c r="BE355"/>
  <c r="BE363"/>
  <c r="BE367"/>
  <c r="BE371"/>
  <c r="E48"/>
  <c r="BE90"/>
  <c r="BE105"/>
  <c r="BE114"/>
  <c r="BE118"/>
  <c r="BE122"/>
  <c r="BE131"/>
  <c r="BE139"/>
  <c r="BE144"/>
  <c r="BE149"/>
  <c r="BE157"/>
  <c r="BE162"/>
  <c r="BE173"/>
  <c r="BE178"/>
  <c r="BE204"/>
  <c r="BE217"/>
  <c r="BE222"/>
  <c r="BE234"/>
  <c r="BE238"/>
  <c r="BE242"/>
  <c r="BE253"/>
  <c r="BE259"/>
  <c r="BE272"/>
  <c r="BE277"/>
  <c r="BE285"/>
  <c r="BE300"/>
  <c r="BE310"/>
  <c r="BE320"/>
  <c r="BE325"/>
  <c r="BE340"/>
  <c r="BE344"/>
  <c r="BE351"/>
  <c r="BE359"/>
  <c r="BE376"/>
  <c i="3" r="E48"/>
  <c r="J52"/>
  <c r="F55"/>
  <c r="BE91"/>
  <c r="BE113"/>
  <c r="BE121"/>
  <c r="BE131"/>
  <c r="BE135"/>
  <c r="BE139"/>
  <c r="BE143"/>
  <c r="BE148"/>
  <c r="BE155"/>
  <c r="BE157"/>
  <c r="BE162"/>
  <c r="BE173"/>
  <c r="BE179"/>
  <c r="BE183"/>
  <c r="BE193"/>
  <c r="BE199"/>
  <c r="BE209"/>
  <c r="BE234"/>
  <c r="BE239"/>
  <c r="BE240"/>
  <c r="BE252"/>
  <c r="BE253"/>
  <c r="BE259"/>
  <c r="BE275"/>
  <c r="BE311"/>
  <c r="BE99"/>
  <c r="BE104"/>
  <c r="BE124"/>
  <c r="BE127"/>
  <c r="BE150"/>
  <c r="BE167"/>
  <c r="BE188"/>
  <c r="BE204"/>
  <c r="BE213"/>
  <c r="BE217"/>
  <c r="BE223"/>
  <c r="BE245"/>
  <c r="BE254"/>
  <c r="BE264"/>
  <c r="BE269"/>
  <c r="BE284"/>
  <c r="BE288"/>
  <c r="BE295"/>
  <c r="BE299"/>
  <c r="BE303"/>
  <c r="BE307"/>
  <c r="BE316"/>
  <c i="2" r="E48"/>
  <c r="J52"/>
  <c r="BE90"/>
  <c r="BE95"/>
  <c r="BE104"/>
  <c r="BE109"/>
  <c r="BE130"/>
  <c r="BE150"/>
  <c r="BE157"/>
  <c r="BE162"/>
  <c r="BE168"/>
  <c r="BE178"/>
  <c r="BE192"/>
  <c r="BE205"/>
  <c r="BE213"/>
  <c r="BE243"/>
  <c r="BE250"/>
  <c r="BE256"/>
  <c r="BE265"/>
  <c r="BE269"/>
  <c r="BE284"/>
  <c r="BE292"/>
  <c r="BE307"/>
  <c r="BE341"/>
  <c r="BE346"/>
  <c r="BE351"/>
  <c r="BE359"/>
  <c r="BE381"/>
  <c r="BE389"/>
  <c r="BE393"/>
  <c r="BE402"/>
  <c r="F55"/>
  <c r="BE118"/>
  <c r="BE122"/>
  <c r="BE126"/>
  <c r="BE135"/>
  <c r="BE140"/>
  <c r="BE145"/>
  <c r="BE152"/>
  <c r="BE173"/>
  <c r="BE183"/>
  <c r="BE188"/>
  <c r="BE197"/>
  <c r="BE201"/>
  <c r="BE209"/>
  <c r="BE218"/>
  <c r="BE223"/>
  <c r="BE228"/>
  <c r="BE232"/>
  <c r="BE237"/>
  <c r="BE248"/>
  <c r="BE249"/>
  <c r="BE252"/>
  <c r="BE254"/>
  <c r="BE258"/>
  <c r="BE260"/>
  <c r="BE279"/>
  <c r="BE297"/>
  <c r="BE302"/>
  <c r="BE309"/>
  <c r="BE311"/>
  <c r="BE317"/>
  <c r="BE322"/>
  <c r="BE326"/>
  <c r="BE336"/>
  <c r="BE368"/>
  <c r="BE372"/>
  <c r="BE385"/>
  <c r="BE397"/>
  <c r="F36"/>
  <c i="1" r="BC55"/>
  <c i="3" r="F35"/>
  <c i="1" r="BB56"/>
  <c i="4" r="J34"/>
  <c i="1" r="AW57"/>
  <c i="5" r="F35"/>
  <c i="1" r="BB58"/>
  <c i="2" r="J34"/>
  <c i="1" r="AW55"/>
  <c i="3" r="F36"/>
  <c i="1" r="BC56"/>
  <c i="3" r="J34"/>
  <c i="1" r="AW56"/>
  <c i="3" r="F37"/>
  <c i="1" r="BD56"/>
  <c i="4" r="F37"/>
  <c i="1" r="BD57"/>
  <c i="2" r="F35"/>
  <c i="1" r="BB55"/>
  <c i="3" r="F34"/>
  <c i="1" r="BA56"/>
  <c i="4" r="F34"/>
  <c i="1" r="BA57"/>
  <c i="4" r="F36"/>
  <c i="1" r="BC57"/>
  <c i="2" r="F34"/>
  <c i="1" r="BA55"/>
  <c i="2" r="F37"/>
  <c i="1" r="BD55"/>
  <c i="4" r="F35"/>
  <c i="1" r="BB57"/>
  <c i="5" r="F34"/>
  <c i="1" r="BA58"/>
  <c i="5" r="F37"/>
  <c i="1" r="BD58"/>
  <c i="5" r="J34"/>
  <c i="1" r="AW58"/>
  <c i="5" r="F36"/>
  <c i="1" r="BC58"/>
  <c i="5" l="1" r="BK85"/>
  <c r="J85"/>
  <c r="J60"/>
  <c i="4" r="P88"/>
  <c r="P87"/>
  <c i="1" r="AU57"/>
  <c i="3" r="T89"/>
  <c r="T88"/>
  <c i="2" r="R88"/>
  <c r="R87"/>
  <c i="3" r="P89"/>
  <c r="P88"/>
  <c i="1" r="AU56"/>
  <c i="2" r="T88"/>
  <c r="T87"/>
  <c i="4" r="T88"/>
  <c r="T87"/>
  <c i="3" r="R89"/>
  <c r="R88"/>
  <c i="4" r="R88"/>
  <c r="R87"/>
  <c i="2" r="P88"/>
  <c r="P87"/>
  <c i="1" r="AU55"/>
  <c i="2" r="BK88"/>
  <c r="J88"/>
  <c r="J60"/>
  <c i="5" r="J86"/>
  <c r="J61"/>
  <c i="3" r="BK89"/>
  <c r="J89"/>
  <c r="J60"/>
  <c i="4" r="BK88"/>
  <c r="J88"/>
  <c r="J60"/>
  <c i="3" r="J33"/>
  <c i="1" r="AV56"/>
  <c r="AT56"/>
  <c i="4" r="J33"/>
  <c i="1" r="AV57"/>
  <c r="AT57"/>
  <c i="5" r="F33"/>
  <c i="1" r="AZ58"/>
  <c r="BC54"/>
  <c r="W32"/>
  <c i="2" r="J33"/>
  <c i="1" r="AV55"/>
  <c r="AT55"/>
  <c i="5" r="J33"/>
  <c i="1" r="AV58"/>
  <c r="AT58"/>
  <c r="BD54"/>
  <c r="W33"/>
  <c i="2" r="F33"/>
  <c i="1" r="AZ55"/>
  <c i="3" r="F33"/>
  <c i="1" r="AZ56"/>
  <c i="4" r="F33"/>
  <c i="1" r="AZ57"/>
  <c r="BA54"/>
  <c r="W30"/>
  <c r="BB54"/>
  <c r="W31"/>
  <c i="2" l="1" r="BK87"/>
  <c r="J87"/>
  <c r="J59"/>
  <c i="5" r="BK84"/>
  <c r="J84"/>
  <c r="J59"/>
  <c i="3" r="BK88"/>
  <c r="J88"/>
  <c i="4" r="BK87"/>
  <c r="J87"/>
  <c i="3" r="J30"/>
  <c i="1" r="AG56"/>
  <c i="4" r="J30"/>
  <c i="1" r="AG57"/>
  <c r="AZ54"/>
  <c r="W29"/>
  <c r="AU54"/>
  <c r="AW54"/>
  <c r="AK30"/>
  <c r="AY54"/>
  <c r="AX54"/>
  <c i="3" l="1" r="J39"/>
  <c i="4" r="J39"/>
  <c r="J59"/>
  <c i="3" r="J59"/>
  <c i="1" r="AN56"/>
  <c r="AN57"/>
  <c i="2" r="J30"/>
  <c i="1" r="AG55"/>
  <c i="5" r="J30"/>
  <c i="1" r="AG58"/>
  <c r="AV54"/>
  <c r="AK29"/>
  <c i="2" l="1" r="J39"/>
  <c i="5" r="J39"/>
  <c i="1" r="AN55"/>
  <c r="AN58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<sst xmlns="http://schemas.openxmlformats.org/spreadsheetml/2006/main">
  <si>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</si>
  <si>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</si>
  <si>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</si>
  <si>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</si>
  <si>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</si>
  <si>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{787cbe55-104c-4174-9cf6-5a5c1b7debc0}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</si>
  <si>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</si>
  <si>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</si>
  <si>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</si>
  <si>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</si>
  <si>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</si>
  <si>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</si>
  <si>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</si>
  <si>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SKA24D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</si>
  <si>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</si>
  <si>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</si>
  <si>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II/230 Víchov - Těchlovice , oprava</t>
  </si>
  <si>
    <t>KSO:</t>
  </si>
  <si>
    <t>822</t>
  </si>
  <si>
    <t>CC-CZ:</t>
  </si>
  <si>
    <t>2</t>
  </si>
  <si>
    <t>Místo:</t>
  </si>
  <si>
    <t xml:space="preserve"> </t>
  </si>
  <si>
    <t>Datum:</t>
  </si>
  <si>
    <t>31. 10. 2022</t>
  </si>
  <si>
    <t>CZ-CPV:</t>
  </si>
  <si>
    <t>45000000-7</t>
  </si>
  <si>
    <t>CZ-CPA:</t>
  </si>
  <si>
    <t>42</t>
  </si>
  <si>
    <t>Zadavatel:</t>
  </si>
  <si>
    <t>IČ:</t>
  </si>
  <si>
    <t/>
  </si>
  <si>
    <t>SÚS Plzeňského kraje</t>
  </si>
  <si>
    <t>DIČ:</t>
  </si>
  <si>
    <t>Uchazeč:</t>
  </si>
  <si>
    <t>Vyplň údaj</t>
  </si>
  <si>
    <t>Projektant:</t>
  </si>
  <si>
    <t>IČ13890450</t>
  </si>
  <si>
    <t xml:space="preserve">Projekční kancelář Ing.Škubalová </t>
  </si>
  <si>
    <t>DIČCZ5651090258</t>
  </si>
  <si>
    <t>True</t>
  </si>
  <si>
    <t>Zpracovatel:</t>
  </si>
  <si>
    <t>IČ11628626</t>
  </si>
  <si>
    <t>Straka</t>
  </si>
  <si>
    <t>DIČCZ5501101551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</si>
  <si>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</si>
  <si>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</si>
  <si>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</si>
  <si>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</si>
  <si>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</si>
  <si>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</si>
  <si>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</si>
  <si>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</si>
  <si>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</si>
  <si>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</si>
  <si>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</si>
  <si>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</si>
  <si>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</si>
  <si>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</si>
  <si>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</si>
  <si>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</si>
  <si>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</si>
  <si>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</si>
  <si>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</si>
  <si>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</si>
  <si>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</si>
  <si>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</si>
  <si>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</si>
  <si>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</si>
  <si>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</si>
  <si>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</si>
  <si>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</si>
  <si>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</si>
  <si>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</si>
  <si>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</si>
  <si>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</si>
  <si>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</si>
  <si>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</si>
  <si>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</si>
  <si>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</si>
  <si>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</si>
  <si>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</si>
  <si>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</si>
  <si>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</si>
  <si>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</si>
  <si>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</si>
  <si>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SKA2402</t>
  </si>
  <si>
    <t xml:space="preserve">SO 102 Těchlovice -  Víchov  extravilan </t>
  </si>
  <si>
    <t>STA</t>
  </si>
  <si>
    <t>1</t>
  </si>
  <si>
    <t>{e646de0e-803f-4ee9-9d78-81df8729b491}</t>
  </si>
  <si>
    <t>SKA2403</t>
  </si>
  <si>
    <t xml:space="preserve">SO 102a  Těchlovice -  Víchov , Oprava propustů  v km 2,410 ,  2,710  a 2,9565</t>
  </si>
  <si>
    <t>{46386eed-cdcf-4ca7-8369-c2d60cf44782}</t>
  </si>
  <si>
    <t>SKA2404</t>
  </si>
  <si>
    <t xml:space="preserve">SO 103  Víchov  - průtah</t>
  </si>
  <si>
    <t>{9ee5d327-b986-462f-96d0-825ee22f617f}</t>
  </si>
  <si>
    <t>SKA2405</t>
  </si>
  <si>
    <t>VON</t>
  </si>
  <si>
    <t>{626bc19b-bf41-4482-8818-f0f10fee35fd}</t>
  </si>
  <si>
    <t>KRYCÍ LIST SOUPISU PRACÍ</t>
  </si>
  <si>
    <t>Objekt:</t>
  </si>
  <si>
    <t xml:space="preserve">SKA2402 - SO 102 Těchlovice -  Víchov  extravilan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</si>
  <si>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</si>
  <si>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</si>
  <si>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</si>
  <si>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</si>
  <si>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</si>
  <si>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</si>
  <si>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</si>
  <si>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</si>
  <si>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</si>
  <si>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</si>
  <si>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</si>
  <si>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</si>
  <si>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</si>
  <si>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</si>
  <si>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</si>
  <si>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</si>
  <si>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</si>
  <si>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</si>
  <si>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</si>
  <si>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</si>
  <si>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</si>
  <si>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</si>
  <si>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</si>
  <si>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</si>
  <si>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</si>
  <si>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</si>
  <si>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</si>
  <si>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</si>
  <si>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</si>
  <si>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</si>
  <si>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</si>
  <si>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</si>
  <si>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m2</t>
  </si>
  <si>
    <t>CS ÚRS 2022 02</t>
  </si>
  <si>
    <t>4</t>
  </si>
  <si>
    <t>2108904816</t>
  </si>
  <si>
    <t>Online PSC</t>
  </si>
  <si>
    <t>https://podminky.urs.cz/item/CS_URS_2022_02/113107171</t>
  </si>
  <si>
    <t>VV</t>
  </si>
  <si>
    <t>80+52</t>
  </si>
  <si>
    <t>beton.sjezdy</t>
  </si>
  <si>
    <t>Součet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</si>
  <si>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</si>
  <si>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</si>
  <si>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-2078731257</t>
  </si>
  <si>
    <t>https://podminky.urs.cz/item/CS_URS_2022_02/113154333</t>
  </si>
  <si>
    <t>96</t>
  </si>
  <si>
    <t>sjezdy</t>
  </si>
  <si>
    <t>474,4</t>
  </si>
  <si>
    <t>napoj, zastávky bus</t>
  </si>
  <si>
    <t>2000</t>
  </si>
  <si>
    <t>hloubková oprava</t>
  </si>
  <si>
    <t>3</t>
  </si>
  <si>
    <t>113154433</t>
  </si>
  <si>
    <t>Frézování živičného podkladu nebo krytu s naložením na dopravní prostředek plochy přes 10 000 m2 bez překážek v trase pruhu šířky do 2 m, tloušťky vrstvy 50 mm</t>
  </si>
  <si>
    <t>-1250630733</t>
  </si>
  <si>
    <t>https://podminky.urs.cz/item/CS_URS_2022_02/113154433</t>
  </si>
  <si>
    <t>19297,6</t>
  </si>
  <si>
    <t>km 0,93362 - km 3,43725</t>
  </si>
  <si>
    <t>122452203</t>
  </si>
  <si>
    <t>Odkopávky a prokopávky nezapažené pro silnice a dálnice strojně v hornině třídy těžitelnosti II do 100 m3</t>
  </si>
  <si>
    <t>m3</t>
  </si>
  <si>
    <t>658776535</t>
  </si>
  <si>
    <t>https://podminky.urs.cz/item/CS_URS_2022_02/122452203</t>
  </si>
  <si>
    <t>(34+48+36,5+15+29,5+53+4+4+32)*0,3</t>
  </si>
  <si>
    <t>tvarov.příkopu</t>
  </si>
  <si>
    <t>259*0,4</t>
  </si>
  <si>
    <t>odstran.stáv. sjezdu</t>
  </si>
  <si>
    <t>0,6*92,5*1+2*7*0,4*0,7*0,7</t>
  </si>
  <si>
    <t xml:space="preserve">zatrubnění </t>
  </si>
  <si>
    <t>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</si>
  <si>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</si>
  <si>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</si>
  <si>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1551260397</t>
  </si>
  <si>
    <t>https://podminky.urs.cz/item/CS_URS_2022_02/162751137</t>
  </si>
  <si>
    <t>238,64</t>
  </si>
  <si>
    <t>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</si>
  <si>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</si>
  <si>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</si>
  <si>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1537561332</t>
  </si>
  <si>
    <t>https://podminky.urs.cz/item/CS_URS_2022_02/162751139</t>
  </si>
  <si>
    <t>238,64*5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</si>
  <si>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</si>
  <si>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</si>
  <si>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</si>
  <si>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</si>
  <si>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-1552210862</t>
  </si>
  <si>
    <t>https://podminky.urs.cz/item/CS_URS_2022_02/171201231</t>
  </si>
  <si>
    <t>138,64*1,8</t>
  </si>
  <si>
    <t>8</t>
  </si>
  <si>
    <t>171251201</t>
  </si>
  <si>
    <t>Uložení sypaniny na skládky nebo meziskládky bez hutnění s upravením uložené sypaniny do předepsaného tvaru</t>
  </si>
  <si>
    <t>-2070867423</t>
  </si>
  <si>
    <t>https://podminky.urs.cz/item/CS_URS_2022_02/171251201</t>
  </si>
  <si>
    <t>Zakládání</t>
  </si>
  <si>
    <t>9</t>
  </si>
  <si>
    <t>275321511</t>
  </si>
  <si>
    <t>Základy z betonu železového (bez výztuže) patky z betonu bez zvláštních nároků na prostředí tř. C 25/30 XC 2</t>
  </si>
  <si>
    <t>-1215967248</t>
  </si>
  <si>
    <t>https://podminky.urs.cz/item/CS_URS_2022_02/275321511</t>
  </si>
  <si>
    <t>0,4*0,7*0,6*14</t>
  </si>
  <si>
    <t>dle výpisu hl.výměr</t>
  </si>
  <si>
    <t>10</t>
  </si>
  <si>
    <t>275362021</t>
  </si>
  <si>
    <t>Výztuž základů patek ze svařovaných sítí z drátů typu KARI</t>
  </si>
  <si>
    <t>-177790693</t>
  </si>
  <si>
    <t>https://podminky.urs.cz/item/CS_URS_2022_02/275362021</t>
  </si>
  <si>
    <t>2,35*0,15</t>
  </si>
  <si>
    <t>Vodorovné konstrukce</t>
  </si>
  <si>
    <t>11</t>
  </si>
  <si>
    <t>451504112</t>
  </si>
  <si>
    <t>Zřízení podkladní vrstvy z kameniva pod dlažbu tl. přes 100 do 150 mm</t>
  </si>
  <si>
    <t>67684209</t>
  </si>
  <si>
    <t>https://podminky.urs.cz/item/CS_URS_2022_02/451504112</t>
  </si>
  <si>
    <t>212</t>
  </si>
  <si>
    <t>12</t>
  </si>
  <si>
    <t>M</t>
  </si>
  <si>
    <t>58337344</t>
  </si>
  <si>
    <t>štěrkopísek frakce 0/32</t>
  </si>
  <si>
    <t>-949178046</t>
  </si>
  <si>
    <t>212*0,315 'Přepočtené koeficientem množství</t>
  </si>
  <si>
    <t>13</t>
  </si>
  <si>
    <t>451541111</t>
  </si>
  <si>
    <t xml:space="preserve">Lože pod potrubí, stoky a drobné objekty v otevřeném výkopu ze štěrkodrtě </t>
  </si>
  <si>
    <t>532914588</t>
  </si>
  <si>
    <t>https://podminky.urs.cz/item/CS_URS_2022_02/451541111</t>
  </si>
  <si>
    <t>92,5*1,0*0,1</t>
  </si>
  <si>
    <t>pod propusty</t>
  </si>
  <si>
    <t>14</t>
  </si>
  <si>
    <t>452311161</t>
  </si>
  <si>
    <t>Podkladní a zajišťovací konstrukce z betonu prostého v otevřeném výkopu desky pod potrubí, stoky a drobné objekty z betonu tř. C 25/30 XC2</t>
  </si>
  <si>
    <t>1415567390</t>
  </si>
  <si>
    <t>https://podminky.urs.cz/item/CS_URS_2022_02/452311161</t>
  </si>
  <si>
    <t>92,5*0,8*0,1</t>
  </si>
  <si>
    <t>465513228</t>
  </si>
  <si>
    <t>Dlažba z lomového kamene lomařsky upraveného vodorovná nebo ve sklonu na cementovou maltu ze 400 kg cementu na m3 malty, s vyspárováním cementovou maltou MCs tl. 250 mm</t>
  </si>
  <si>
    <t>748653652</t>
  </si>
  <si>
    <t>https://podminky.urs.cz/item/CS_URS_2022_02/465513228</t>
  </si>
  <si>
    <t>Komunikace pozemní</t>
  </si>
  <si>
    <t>16</t>
  </si>
  <si>
    <t>564851111</t>
  </si>
  <si>
    <t>Podklad ze štěrkodrti ŠD s rozprostřením a zhutněním plochy přes 100 m2, po zhutnění tl. 150 mm</t>
  </si>
  <si>
    <t>123631379</t>
  </si>
  <si>
    <t>https://podminky.urs.cz/item/CS_URS_2022_02/564851111</t>
  </si>
  <si>
    <t>259*2</t>
  </si>
  <si>
    <t>2 vrstva , sjezd , dle výpisu hl.výměr</t>
  </si>
  <si>
    <t>17</t>
  </si>
  <si>
    <t>565135121</t>
  </si>
  <si>
    <t>Asfaltový beton vrstva podkladní ACP 16S 50/70 (obalované kamenivo střednězrnné - OKS) s rozprostřením a zhutněním v pruhu šířky přes 3 m, po zhutnění tl. 50 mm</t>
  </si>
  <si>
    <t>-797011903</t>
  </si>
  <si>
    <t>https://podminky.urs.cz/item/CS_URS_2022_02/565135121</t>
  </si>
  <si>
    <t>hloub.oprava , dle výpisu hl.výměr</t>
  </si>
  <si>
    <t>18</t>
  </si>
  <si>
    <t>565145121</t>
  </si>
  <si>
    <t>Asfaltový beton vrstva podkladní ACP 16S 50/70 (obalované kamenivo střednězrnné - OKS) s rozprostřením a zhutněním v pruhu šířky přes 3 m, po zhutnění tl. 60 mm</t>
  </si>
  <si>
    <t>1189259120</t>
  </si>
  <si>
    <t>https://podminky.urs.cz/item/CS_URS_2022_02/565145121</t>
  </si>
  <si>
    <t>259</t>
  </si>
  <si>
    <t>sjezd , dle výpisu hl.výměr</t>
  </si>
  <si>
    <t>19</t>
  </si>
  <si>
    <t>569951133</t>
  </si>
  <si>
    <t>Zpevnění krajnic nebo komunikací pro pěší s rozprostřením a zhutněním, po zhutnění asfaltovým recyklátem tl. 150 mm</t>
  </si>
  <si>
    <t>925383255</t>
  </si>
  <si>
    <t>https://podminky.urs.cz/item/CS_URS_2022_02/569951133</t>
  </si>
  <si>
    <t>2326</t>
  </si>
  <si>
    <t>dle výpisu hl. výměr</t>
  </si>
  <si>
    <t>20</t>
  </si>
  <si>
    <t>57214001R</t>
  </si>
  <si>
    <t xml:space="preserve">Vyrovnávky vrstvou z ACP 16 S </t>
  </si>
  <si>
    <t>-1133927060</t>
  </si>
  <si>
    <t>100</t>
  </si>
  <si>
    <t>573111111</t>
  </si>
  <si>
    <t>Postřik infiltrační PI z asfaltu silničního s posypem kamenivem, v množství 0,50 kg/m2</t>
  </si>
  <si>
    <t>1063162202</t>
  </si>
  <si>
    <t>https://podminky.urs.cz/item/CS_URS_2022_02/573111111</t>
  </si>
  <si>
    <t>22</t>
  </si>
  <si>
    <t>573211108R</t>
  </si>
  <si>
    <t>Postřik spojovací PS bez posypu kamenivem z asfaltu silničního, v množství 0,35 kg/m2</t>
  </si>
  <si>
    <t>1674179823</t>
  </si>
  <si>
    <t>vozovka , dle výpisu hl.výměr</t>
  </si>
  <si>
    <t>23</t>
  </si>
  <si>
    <t>-868654639</t>
  </si>
  <si>
    <t>24</t>
  </si>
  <si>
    <t>573211109R</t>
  </si>
  <si>
    <t>Postřik spojovací PS bez posypu kamenivem z asfaltu silničního, v množství 0,45 kg/m2</t>
  </si>
  <si>
    <t>454387163</t>
  </si>
  <si>
    <t>33</t>
  </si>
  <si>
    <t>oprava vjezdu , dle výpisu hl.výměr</t>
  </si>
  <si>
    <t>25</t>
  </si>
  <si>
    <t>573231108R</t>
  </si>
  <si>
    <t>Postřik spojovací PS bez posypu kamenivem ze silniční emulze, v množství 0,45 kg/m2</t>
  </si>
  <si>
    <t>-113164576</t>
  </si>
  <si>
    <t>26</t>
  </si>
  <si>
    <t>573231112</t>
  </si>
  <si>
    <t>Postřik spojovací PS bez posypu kamenivem ze silniční emulze, v množství 1,00 kg/m2</t>
  </si>
  <si>
    <t>-597799233</t>
  </si>
  <si>
    <t>https://podminky.urs.cz/item/CS_URS_2022_02/573231112</t>
  </si>
  <si>
    <t>hloubková oprava ,dle výpisu hl.výměr</t>
  </si>
  <si>
    <t>27</t>
  </si>
  <si>
    <t>577134121</t>
  </si>
  <si>
    <t>Asfaltový beton vrstva obrusná ACO 11S (ABS) s rozprostřením a se zhutněním z nemodifikovaného asfaltu v pruhu šířky přes 3 m tř. I, po zhutnění tl. 40 mm</t>
  </si>
  <si>
    <t>-1193066892</t>
  </si>
  <si>
    <t>https://podminky.urs.cz/item/CS_URS_2022_02/577134121</t>
  </si>
  <si>
    <t>sjezdy , dle výpisu hl.výměr</t>
  </si>
  <si>
    <t>28</t>
  </si>
  <si>
    <t>-813327137</t>
  </si>
  <si>
    <t>29</t>
  </si>
  <si>
    <t>577134141R</t>
  </si>
  <si>
    <t>Asfaltový beton vrstva obrusná ACO 11S PMB 25/55 - 60 (ABS) s rozprostřením a se zhutněním z modifikovaného asfaltu v pruhu šířky přes 3 m, po zhutnění tl. 40 mm</t>
  </si>
  <si>
    <t>-2083331610</t>
  </si>
  <si>
    <t>30</t>
  </si>
  <si>
    <t>577155142</t>
  </si>
  <si>
    <t>Asfaltový beton vrstva ložní ACL 16 S PMB 25/55-60 , (ABH) s rozprostřením a zhutněním z modifikovaného asfaltu v pruhu šířky přes 3 m, po zhutnění tl. 60 mm</t>
  </si>
  <si>
    <t>-817767266</t>
  </si>
  <si>
    <t>https://podminky.urs.cz/item/CS_URS_2022_02/577155142</t>
  </si>
  <si>
    <t>19297,6+2*2500*0,06</t>
  </si>
  <si>
    <t>31</t>
  </si>
  <si>
    <t>599632111</t>
  </si>
  <si>
    <t>Vyplnění spár dlažby (přídlažby) z lomového kamene v jakémkoliv sklonu plochy a jakékoliv tloušťky cementovou maltou se zatřením</t>
  </si>
  <si>
    <t>1433254544</t>
  </si>
  <si>
    <t>https://podminky.urs.cz/item/CS_URS_2022_02/599632111</t>
  </si>
  <si>
    <t>Ostatní konstrukce a práce, bourání</t>
  </si>
  <si>
    <t>32</t>
  </si>
  <si>
    <t>912211111</t>
  </si>
  <si>
    <t>Montáž směrového sloupku plastového s odrazkou prostým uložením bez betonového základu silničního</t>
  </si>
  <si>
    <t>kus</t>
  </si>
  <si>
    <t>1530927752</t>
  </si>
  <si>
    <t>https://podminky.urs.cz/item/CS_URS_2022_02/912211111</t>
  </si>
  <si>
    <t>14+100</t>
  </si>
  <si>
    <t>40445162</t>
  </si>
  <si>
    <t>sloupek směrový silniční plastový 1,0m</t>
  </si>
  <si>
    <t>948704029</t>
  </si>
  <si>
    <t>34</t>
  </si>
  <si>
    <t>40445162R</t>
  </si>
  <si>
    <t>sloupek směrový silniční plastový 1,0m červený ( u vjazdů )</t>
  </si>
  <si>
    <t>1698469371</t>
  </si>
  <si>
    <t>35</t>
  </si>
  <si>
    <t>915111111</t>
  </si>
  <si>
    <t>Vodorovné dopravní značení stříkané barvou dělící čára šířky 125 mm souvislá bílá základní</t>
  </si>
  <si>
    <t>m</t>
  </si>
  <si>
    <t>1250662323</t>
  </si>
  <si>
    <t>https://podminky.urs.cz/item/CS_URS_2022_02/915111111</t>
  </si>
  <si>
    <t>36</t>
  </si>
  <si>
    <t>-1873737364</t>
  </si>
  <si>
    <t>37</t>
  </si>
  <si>
    <t>915111121</t>
  </si>
  <si>
    <t>Vodorovné dopravní značení stříkané barvou dělící čára šířky 125 mm přerušovaná bílá základní</t>
  </si>
  <si>
    <t>-1719341311</t>
  </si>
  <si>
    <t>https://podminky.urs.cz/item/CS_URS_2022_02/915111121</t>
  </si>
  <si>
    <t>38</t>
  </si>
  <si>
    <t>915121111</t>
  </si>
  <si>
    <t>Vodorovné dopravní značení stříkané barvou vodící čára bílá šířky 250 mm souvislá základní</t>
  </si>
  <si>
    <t>519185646</t>
  </si>
  <si>
    <t>https://podminky.urs.cz/item/CS_URS_2022_02/915121111</t>
  </si>
  <si>
    <t>39</t>
  </si>
  <si>
    <t>915121121</t>
  </si>
  <si>
    <t>Vodorovné dopravní značení stříkané barvou vodící čára bílá šířky 250 mm přerušovaná základní</t>
  </si>
  <si>
    <t>-197363162</t>
  </si>
  <si>
    <t>https://podminky.urs.cz/item/CS_URS_2022_02/915121121</t>
  </si>
  <si>
    <t>40</t>
  </si>
  <si>
    <t>915211112</t>
  </si>
  <si>
    <t>Vodorovné dopravní značení taženým plastem dělící čára šířky 125 mm souvislá bílá retroreflexní</t>
  </si>
  <si>
    <t>1732469519</t>
  </si>
  <si>
    <t>https://podminky.urs.cz/item/CS_URS_2022_02/915211112</t>
  </si>
  <si>
    <t>193+252,4+20+20+64</t>
  </si>
  <si>
    <t>V1a , dle výpisu hl.výměr</t>
  </si>
  <si>
    <t>41</t>
  </si>
  <si>
    <t>915211112R</t>
  </si>
  <si>
    <t xml:space="preserve">Vodorovné dopravní značení taženým plastem dělící čára šířky 125 mm souvislá bílá retroreflexní - zvučící </t>
  </si>
  <si>
    <t>-504208202</t>
  </si>
  <si>
    <t>1494+1508+42,5+905+879</t>
  </si>
  <si>
    <t>915211122</t>
  </si>
  <si>
    <t>Vodorovné dopravní značení taženým plastem dělící čára šířky 125 mm přerušovaná bílá retroreflexní</t>
  </si>
  <si>
    <t>-2135187746</t>
  </si>
  <si>
    <t>https://podminky.urs.cz/item/CS_URS_2022_02/915211122</t>
  </si>
  <si>
    <t>354,5+83,5+474,5</t>
  </si>
  <si>
    <t>V2a</t>
  </si>
  <si>
    <t>100+100+100+100+60+100+100</t>
  </si>
  <si>
    <t>V2b</t>
  </si>
  <si>
    <t>96+122,6+53+40+71+382,6</t>
  </si>
  <si>
    <t>V3</t>
  </si>
  <si>
    <t>43</t>
  </si>
  <si>
    <t>915221112</t>
  </si>
  <si>
    <t>Vodorovné dopravní značení taženým plastem vodící čára bílá šířky 250 mm souvislá retroreflexní</t>
  </si>
  <si>
    <t>-1087441715</t>
  </si>
  <si>
    <t>https://podminky.urs.cz/item/CS_URS_2022_02/915221112</t>
  </si>
  <si>
    <t>12,5+12</t>
  </si>
  <si>
    <t>V4 dle výpisu hl.výměr</t>
  </si>
  <si>
    <t>44</t>
  </si>
  <si>
    <t>915221122</t>
  </si>
  <si>
    <t>Vodorovné dopravní značení taženým plastem vodící čára bílá šířky 250 mm přerušovaná retroreflexní</t>
  </si>
  <si>
    <t>-1499868514</t>
  </si>
  <si>
    <t>https://podminky.urs.cz/item/CS_URS_2022_02/915221122</t>
  </si>
  <si>
    <t>28+13+16+59,6</t>
  </si>
  <si>
    <t>V4</t>
  </si>
  <si>
    <t>55,6</t>
  </si>
  <si>
    <t>45</t>
  </si>
  <si>
    <t>915231112</t>
  </si>
  <si>
    <t>Vodorovné dopravní značení plastem přechody pro chodce, šipky, symboly nápisy bílé retroreflexní</t>
  </si>
  <si>
    <t>1016414081</t>
  </si>
  <si>
    <t>https://podminky.urs.cz/item/CS_URS_2022_02/915231112</t>
  </si>
  <si>
    <t>(13+13)*2</t>
  </si>
  <si>
    <t>46</t>
  </si>
  <si>
    <t>919441211</t>
  </si>
  <si>
    <t>Čelo propustku včetně římsy ze zdiva z lomového kamene, pro propustek z trub DN 300 až 500 mm</t>
  </si>
  <si>
    <t>416356356</t>
  </si>
  <si>
    <t>https://podminky.urs.cz/item/CS_URS_2022_02/919441211</t>
  </si>
  <si>
    <t>7*2</t>
  </si>
  <si>
    <t>47</t>
  </si>
  <si>
    <t>919521120</t>
  </si>
  <si>
    <t>Zřízení silničního propustku z trub betonových nebo železobetonových DN 400 mm</t>
  </si>
  <si>
    <t>-1053534773</t>
  </si>
  <si>
    <t>https://podminky.urs.cz/item/CS_URS_2022_02/919521120</t>
  </si>
  <si>
    <t>7,5+20+12,5+15+10+12,5+15</t>
  </si>
  <si>
    <t>48</t>
  </si>
  <si>
    <t>59222022R</t>
  </si>
  <si>
    <t>trouba ŽB hrdlová DN 400 , šikmá čela</t>
  </si>
  <si>
    <t>-1775577766</t>
  </si>
  <si>
    <t>14*1,01 'Přepočtené koeficientem množství</t>
  </si>
  <si>
    <t>49</t>
  </si>
  <si>
    <t>59222022</t>
  </si>
  <si>
    <t>trouba ŽB hrdlová DN 400</t>
  </si>
  <si>
    <t>-586451541</t>
  </si>
  <si>
    <t>79*1,01 'Přepočtené koeficientem množství</t>
  </si>
  <si>
    <t>50</t>
  </si>
  <si>
    <t>919535559</t>
  </si>
  <si>
    <t>Obetonování trubního propustku betonem prostým bez zvýšených nároků na prostředí tř. C 25/30 XC 2</t>
  </si>
  <si>
    <t>-1610861563</t>
  </si>
  <si>
    <t>https://podminky.urs.cz/item/CS_URS_2022_02/919535559</t>
  </si>
  <si>
    <t>0,27*(7,5+20+12,5+15+10+12,5+15)</t>
  </si>
  <si>
    <t>0,1*(25,3+66,2+28,7+23,6+14,6+35,1+19,4)</t>
  </si>
  <si>
    <t>51</t>
  </si>
  <si>
    <t>919721295</t>
  </si>
  <si>
    <t>Vyztužení stávajícího asfaltového povrchu geomříží ze skelných vláken s geotextilií, podélná pevnost v tahu 100 kN/m</t>
  </si>
  <si>
    <t>618814297</t>
  </si>
  <si>
    <t>https://podminky.urs.cz/item/CS_URS_2022_02/919721295</t>
  </si>
  <si>
    <t>52</t>
  </si>
  <si>
    <t>919731122R</t>
  </si>
  <si>
    <t>Zarovnání styčné plochy podkladu nebo krytu podél vybourané části komunikace nebo zpevněné plochy živičné vč.zalití spar modif.asf. zálivkou a ošetř.spar</t>
  </si>
  <si>
    <t>-76866667</t>
  </si>
  <si>
    <t>441</t>
  </si>
  <si>
    <t>53</t>
  </si>
  <si>
    <t>919735111</t>
  </si>
  <si>
    <t>Řezání stávajícího živičného krytu nebo podkladu hloubky do 50 mm</t>
  </si>
  <si>
    <t>1979564560</t>
  </si>
  <si>
    <t>https://podminky.urs.cz/item/CS_URS_2022_02/919735111</t>
  </si>
  <si>
    <t>ZÚ+KÚ</t>
  </si>
  <si>
    <t>125</t>
  </si>
  <si>
    <t>v napojení</t>
  </si>
  <si>
    <t>300</t>
  </si>
  <si>
    <t>trhliny</t>
  </si>
  <si>
    <t>54</t>
  </si>
  <si>
    <t>938902152</t>
  </si>
  <si>
    <t>Čištění příkopů komunikací s odstraněním travnatého porostu nebo nánosu s naložením na dopravní prostředek nebo s přemístěním na hromady na vzdálenost do 20 m strojně příkopovou frézou při šířce dna přes 400 mm</t>
  </si>
  <si>
    <t>-972101118</t>
  </si>
  <si>
    <t>https://podminky.urs.cz/item/CS_URS_2022_02/938902152</t>
  </si>
  <si>
    <t>4389</t>
  </si>
  <si>
    <t>55</t>
  </si>
  <si>
    <t>938909612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</si>
  <si>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</si>
  <si>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1794980911</t>
  </si>
  <si>
    <t>https://podminky.urs.cz/item/CS_URS_2022_02/938909612</t>
  </si>
  <si>
    <t>tl. 150 mm , dle výpisu hl.výměr</t>
  </si>
  <si>
    <t>56</t>
  </si>
  <si>
    <t>966008112</t>
  </si>
  <si>
    <t>Bourání trubního propustku vč. lože , s odklizením a uložením vybouraného materiálu na skládku na vzdálenost do 3 m nebo s naložením na dopravní prostředek z trub DN přes 300 do 500 mm</t>
  </si>
  <si>
    <t>-295165127</t>
  </si>
  <si>
    <t>https://podminky.urs.cz/item/CS_URS_2022_02/966008112</t>
  </si>
  <si>
    <t>17+2,5+10,2+12,5+18,4+15+4+4,25+14</t>
  </si>
  <si>
    <t>57</t>
  </si>
  <si>
    <t>966008311</t>
  </si>
  <si>
    <t>Bourání trubního propustku s odklizením a uložením vybouraného materiálu na skládku na vzdálenost do 3 m nebo s naložením na dopravní prostředek čela z betonu železového</t>
  </si>
  <si>
    <t>-1026160053</t>
  </si>
  <si>
    <t>https://podminky.urs.cz/item/CS_URS_2022_02/966008311</t>
  </si>
  <si>
    <t>1,29*0,6+1,45*0,85+0,45*0,7+0,34*1</t>
  </si>
  <si>
    <t>2,63*0,8+2,44*0,8+0,38*0,4+0,51*0,5</t>
  </si>
  <si>
    <t>0,39*0,4+0,49*0,5</t>
  </si>
  <si>
    <t>997</t>
  </si>
  <si>
    <t>Přesun sutě</t>
  </si>
  <si>
    <t>58</t>
  </si>
  <si>
    <t>997221551</t>
  </si>
  <si>
    <t>Vodorovná doprava suti bez naložení, ale se složením a s hrubým urovnáním ze sypkých materiálů, na vzdálenost do 1 km</t>
  </si>
  <si>
    <t>1325388809</t>
  </si>
  <si>
    <t>https://podminky.urs.cz/item/CS_URS_2022_02/997221551</t>
  </si>
  <si>
    <t>4109,28</t>
  </si>
  <si>
    <t>-156,84</t>
  </si>
  <si>
    <t>kusové mat</t>
  </si>
  <si>
    <t>fréz drť 939,02-348,9( použito na krajnice ) = 590,12</t>
  </si>
  <si>
    <t>590,12 přebytek odprodán zhotoviteli</t>
  </si>
  <si>
    <t>-590,12*2,166</t>
  </si>
  <si>
    <t>59</t>
  </si>
  <si>
    <t>997221559</t>
  </si>
  <si>
    <t>Vodorovná doprava suti bez naložení, ale se složením a s hrubým urovnáním Příplatek k ceně za každý další i započatý 1 km přes 1 km</t>
  </si>
  <si>
    <t>-530389013</t>
  </si>
  <si>
    <t>https://podminky.urs.cz/item/CS_URS_2022_02/997221559</t>
  </si>
  <si>
    <t>2674,24*14</t>
  </si>
  <si>
    <t>60</t>
  </si>
  <si>
    <t>997221561</t>
  </si>
  <si>
    <t>Vodorovná doprava suti bez naložení, ale se složením a s hrubým urovnáním z kusových materiálů, na vzdálenost do 1 km</t>
  </si>
  <si>
    <t>-438382885</t>
  </si>
  <si>
    <t>https://podminky.urs.cz/item/CS_URS_2022_02/997221561</t>
  </si>
  <si>
    <t>7,52*2,4</t>
  </si>
  <si>
    <t>čela</t>
  </si>
  <si>
    <t>97,85*0,98</t>
  </si>
  <si>
    <t>propust.</t>
  </si>
  <si>
    <t>132*0,325</t>
  </si>
  <si>
    <t>beton</t>
  </si>
  <si>
    <t>61</t>
  </si>
  <si>
    <t>997221569</t>
  </si>
  <si>
    <t>1877888885</t>
  </si>
  <si>
    <t>https://podminky.urs.cz/item/CS_URS_2022_02/997221569</t>
  </si>
  <si>
    <t>156,84*14</t>
  </si>
  <si>
    <t>62</t>
  </si>
  <si>
    <t>997221611</t>
  </si>
  <si>
    <t>Nakládání na dopravní prostředky pro vodorovnou dopravu suti</t>
  </si>
  <si>
    <t>871492658</t>
  </si>
  <si>
    <t>https://podminky.urs.cz/item/CS_URS_2022_02/997221611</t>
  </si>
  <si>
    <t>2674,24</t>
  </si>
  <si>
    <t>63</t>
  </si>
  <si>
    <t>997221612</t>
  </si>
  <si>
    <t>Nakládání na dopravní prostředky pro vodorovnou dopravu vybouraných hmot</t>
  </si>
  <si>
    <t>-336325954</t>
  </si>
  <si>
    <t>https://podminky.urs.cz/item/CS_URS_2022_02/997221612</t>
  </si>
  <si>
    <t>156,84</t>
  </si>
  <si>
    <t>64</t>
  </si>
  <si>
    <t>997221615</t>
  </si>
  <si>
    <t>Poplatek za uložení stavebního odpadu na skládce (skládkovné) z prostého betonu zatříděného do Katalogu odpadů pod kódem 17 01 01</t>
  </si>
  <si>
    <t>-452994201</t>
  </si>
  <si>
    <t>https://podminky.urs.cz/item/CS_URS_2022_02/997221615</t>
  </si>
  <si>
    <t>65</t>
  </si>
  <si>
    <t>997221873</t>
  </si>
  <si>
    <t>215906757</t>
  </si>
  <si>
    <t>https://podminky.urs.cz/item/CS_URS_2022_02/997221873</t>
  </si>
  <si>
    <t>998</t>
  </si>
  <si>
    <t>Přesun hmot</t>
  </si>
  <si>
    <t>66</t>
  </si>
  <si>
    <t>998225111</t>
  </si>
  <si>
    <t>Přesun hmot pro komunikace s krytem z kameniva, monolitickým betonovým nebo živičným dopravní vzdálenost do 200 m jakékoliv délky objektu</t>
  </si>
  <si>
    <t>880291192</t>
  </si>
  <si>
    <t>https://podminky.urs.cz/item/CS_URS_2022_02/998225111</t>
  </si>
  <si>
    <t xml:space="preserve">SKA2403 - SO 102a  Těchlovice -  Víchov , Oprava propustů  v km 2,410 ,  2,710  a 2,9565</t>
  </si>
  <si>
    <t xml:space="preserve">    8 - Trubní vedení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</si>
  <si>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</si>
  <si>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</si>
  <si>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-1749306163</t>
  </si>
  <si>
    <t>https://podminky.urs.cz/item/CS_URS_2022_02/113154234</t>
  </si>
  <si>
    <t>8*(5+1,5)</t>
  </si>
  <si>
    <t>km 2,9565</t>
  </si>
  <si>
    <t>8*2,5</t>
  </si>
  <si>
    <t>km 2,710</t>
  </si>
  <si>
    <t>115101201</t>
  </si>
  <si>
    <t>Čerpání vody na dopravní výšku do 10 m s uvažovaným průměrným přítokem do 500 l/min</t>
  </si>
  <si>
    <t>hod</t>
  </si>
  <si>
    <t>-1442831881</t>
  </si>
  <si>
    <t>https://podminky.urs.cz/item/CS_URS_2022_02/115101201</t>
  </si>
  <si>
    <t>480</t>
  </si>
  <si>
    <t>2,5*4*0,4</t>
  </si>
  <si>
    <t>propuat km 2..410</t>
  </si>
  <si>
    <t>(2,5+1)*4*0,4</t>
  </si>
  <si>
    <t>prop.. 2,710</t>
  </si>
  <si>
    <t>3*4*0,4</t>
  </si>
  <si>
    <t>propust 2,9565</t>
  </si>
  <si>
    <t>131251104</t>
  </si>
  <si>
    <t>Hloubení nezapažených jam a zářezů strojně s urovnáním dna do předepsaného profilu a spádu v hornině třídy těžitelnosti I skupiny 3 přes 100 do 500 m3</t>
  </si>
  <si>
    <t>-1947492435</t>
  </si>
  <si>
    <t>https://podminky.urs.cz/item/CS_URS_2022_02/131251104</t>
  </si>
  <si>
    <t>(1,5+8)/2*2,5*(2+2,5)</t>
  </si>
  <si>
    <t>km 2.710</t>
  </si>
  <si>
    <t>(1,5+8)/2*2,5*(5,5+3)</t>
  </si>
  <si>
    <t>km 2.9565</t>
  </si>
  <si>
    <t>16275111R</t>
  </si>
  <si>
    <t xml:space="preserve">Vodorovné přemístění ornice na vzdálenost dle možností uchazeče </t>
  </si>
  <si>
    <t>230561593</t>
  </si>
  <si>
    <t>2*25*2*0,1</t>
  </si>
  <si>
    <t>10364101</t>
  </si>
  <si>
    <t>zemina pro terénní úpravy - ornice</t>
  </si>
  <si>
    <t>-500754346</t>
  </si>
  <si>
    <t>10*1,8</t>
  </si>
  <si>
    <t>14,4+154,38</t>
  </si>
  <si>
    <t>168,78*5</t>
  </si>
  <si>
    <t>168,78*1,8</t>
  </si>
  <si>
    <t>168,78</t>
  </si>
  <si>
    <t>174151101</t>
  </si>
  <si>
    <t>Zásyp sypaninou z jakékoliv horniny strojně s uložením výkopku ve vrstvách se zhutněním jam, šachet, rýh nebo kolem objektů v těchto vykopávkách</t>
  </si>
  <si>
    <t>-649094017</t>
  </si>
  <si>
    <t>https://podminky.urs.cz/item/CS_URS_2022_02/174151101</t>
  </si>
  <si>
    <t>92,13-(104*0,3)</t>
  </si>
  <si>
    <t>z nakup.materiálu</t>
  </si>
  <si>
    <t>58331200</t>
  </si>
  <si>
    <t>štěrkopísek netříděný</t>
  </si>
  <si>
    <t>-1214101511</t>
  </si>
  <si>
    <t>60,93*2 'Přepočtené koeficientem množství</t>
  </si>
  <si>
    <t>181411132</t>
  </si>
  <si>
    <t>Založení trávníku na půdě předem připravené plochy do 1000 m2 výsevem včetně utažení parkového na svahu přes 1:5 do 1:2</t>
  </si>
  <si>
    <t>-735020933</t>
  </si>
  <si>
    <t>https://podminky.urs.cz/item/CS_URS_2022_02/181411132</t>
  </si>
  <si>
    <t>00572410</t>
  </si>
  <si>
    <t>osivo směs travní parková</t>
  </si>
  <si>
    <t>kg</t>
  </si>
  <si>
    <t>2080944543</t>
  </si>
  <si>
    <t>100*0,02 'Přepočtené koeficientem množství</t>
  </si>
  <si>
    <t>181951111</t>
  </si>
  <si>
    <t>Úprava pláně vyrovnáním výškových rozdílů strojně v hornině třídy těžitelnosti I, skupiny 1 až 3 bez zhutnění</t>
  </si>
  <si>
    <t>1941701460</t>
  </si>
  <si>
    <t>https://podminky.urs.cz/item/CS_URS_2022_02/181951111</t>
  </si>
  <si>
    <t>181951112</t>
  </si>
  <si>
    <t>Úprava pláně vyrovnáním výškových rozdílů strojně v hornině třídy těžitelnosti I, skupiny 1 až 3 se zhutněním</t>
  </si>
  <si>
    <t>-1337127933</t>
  </si>
  <si>
    <t>https://podminky.urs.cz/item/CS_URS_2022_02/181951112</t>
  </si>
  <si>
    <t>8*4,5+8*8,5</t>
  </si>
  <si>
    <t>182351023</t>
  </si>
  <si>
    <t>Rozprostření a urovnání ornice ve svahu sklonu přes 1:5 strojně při souvislé ploše do 100 m2, tl. vrstvy do 200 mm</t>
  </si>
  <si>
    <t>489637014</t>
  </si>
  <si>
    <t>https://podminky.urs.cz/item/CS_URS_2022_02/182351023</t>
  </si>
  <si>
    <t>274311127</t>
  </si>
  <si>
    <t>Základové konstrukce z betonu prostého , prahy, věnce a ostruhy ve výkopu nebo na hlavách pilot C 25/30 XF3</t>
  </si>
  <si>
    <t>421389773</t>
  </si>
  <si>
    <t>https://podminky.urs.cz/item/CS_URS_2022_02/274311127</t>
  </si>
  <si>
    <t>4*0,8*0,4*1</t>
  </si>
  <si>
    <t>451313521</t>
  </si>
  <si>
    <t>Podkladní vrstva z betonu prostého pod dlažbu se zvýšenými nároky na prostředí tl. přes 100 do 150 mm</t>
  </si>
  <si>
    <t>1569277287</t>
  </si>
  <si>
    <t>https://podminky.urs.cz/item/CS_URS_2022_02/451313521</t>
  </si>
  <si>
    <t>Podkladní a zajišťovací konstrukce z betonu prostého v otevřeném výkopu desky pod potrubí, stoky a drobné objekty z betonu tř. C 25/30 XF3</t>
  </si>
  <si>
    <t>12,5*0,2</t>
  </si>
  <si>
    <t>458311121</t>
  </si>
  <si>
    <t>Výplňové klíny a filtrační vrstvy za opěrou z betonu mezerovitého hutněného po vrstvách výplňového prostého</t>
  </si>
  <si>
    <t>-373823233</t>
  </si>
  <si>
    <t>https://podminky.urs.cz/item/CS_URS_2022_02/458311121</t>
  </si>
  <si>
    <t>2*2*2,5*1</t>
  </si>
  <si>
    <t>2*8*4,5+2*8*8,5</t>
  </si>
  <si>
    <t xml:space="preserve">km 2.71 , 2.9565         , dle výpisu hl.výměr</t>
  </si>
  <si>
    <t xml:space="preserve">km 2,71  , 2,9565  , dle výpisu hl.výměr</t>
  </si>
  <si>
    <t>104</t>
  </si>
  <si>
    <t xml:space="preserve"> dle výpisu hl.výměr</t>
  </si>
  <si>
    <t>Trubní vedení</t>
  </si>
  <si>
    <t>892443922</t>
  </si>
  <si>
    <t>Proplach vodovodního a kanal. potrubí při opravách jednoduchý (bez dezinfekce) DN 600</t>
  </si>
  <si>
    <t>-985945997</t>
  </si>
  <si>
    <t>https://podminky.urs.cz/item/CS_URS_2022_02/892443922</t>
  </si>
  <si>
    <t>prop.2.410</t>
  </si>
  <si>
    <t>12,5</t>
  </si>
  <si>
    <t>prop. 2.710</t>
  </si>
  <si>
    <t>prop.2.9565</t>
  </si>
  <si>
    <t>332349997</t>
  </si>
  <si>
    <t>sloupek směrový silniční plastový 1,0m , modrý</t>
  </si>
  <si>
    <t>1966857521</t>
  </si>
  <si>
    <t>2*2</t>
  </si>
  <si>
    <t>919521140</t>
  </si>
  <si>
    <t>Zřízení silničního propustku z trub betonových nebo železobetonových DN 600 mm</t>
  </si>
  <si>
    <t>-1382354713</t>
  </si>
  <si>
    <t>https://podminky.urs.cz/item/CS_URS_2022_02/919521140</t>
  </si>
  <si>
    <t>km 2.71</t>
  </si>
  <si>
    <t>5+2,5</t>
  </si>
  <si>
    <t>59222001R</t>
  </si>
  <si>
    <t>trouba ŽB hrdlová DN 600 šikmá čela</t>
  </si>
  <si>
    <t>-1587488373</t>
  </si>
  <si>
    <t>59222001</t>
  </si>
  <si>
    <t>trouba ŽB hrdlová DN 600</t>
  </si>
  <si>
    <t>25789511</t>
  </si>
  <si>
    <t>0,188*12,5</t>
  </si>
  <si>
    <t>2*2*10</t>
  </si>
  <si>
    <t>966008113</t>
  </si>
  <si>
    <t>Bourání trubního propustku s odklizením a uložením vybouraného materiálu na skládku na vzdálenost do 3 m nebo s naložením na dopravní prostředek z trub DN přes 500 do 800 mm</t>
  </si>
  <si>
    <t>1871554088</t>
  </si>
  <si>
    <t>https://podminky.urs.cz/item/CS_URS_2022_02/966008113</t>
  </si>
  <si>
    <t>DN 600 , dle výpisu hl..výměr</t>
  </si>
  <si>
    <t>699713966</t>
  </si>
  <si>
    <t>141,56</t>
  </si>
  <si>
    <t>-117,24</t>
  </si>
  <si>
    <t>fréz drť 72*0,23= 16,56</t>
  </si>
  <si>
    <t>přebytek odprodán zhotoviteli</t>
  </si>
  <si>
    <t>-16,56</t>
  </si>
  <si>
    <t>7,76*14</t>
  </si>
  <si>
    <t>42*2,4</t>
  </si>
  <si>
    <t>8*2,055</t>
  </si>
  <si>
    <t>117,24*14</t>
  </si>
  <si>
    <t>7,76</t>
  </si>
  <si>
    <t>117,24</t>
  </si>
  <si>
    <t>997221625</t>
  </si>
  <si>
    <t>Poplatek za uložení stavebního odpadu na skládce (skládkovné) z armovaného betonu zatříděného do Katalogu odpadů pod kódem 17 01 01</t>
  </si>
  <si>
    <t>1230662170</t>
  </si>
  <si>
    <t>https://podminky.urs.cz/item/CS_URS_2022_02/997221625</t>
  </si>
  <si>
    <t xml:space="preserve">SKA2404 - SO 103  Víchov  - průtah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</si>
  <si>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</si>
  <si>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</si>
  <si>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669012501</t>
  </si>
  <si>
    <t>https://podminky.urs.cz/item/CS_URS_2022_02/113107332</t>
  </si>
  <si>
    <t>26,2</t>
  </si>
  <si>
    <t>14,3</t>
  </si>
  <si>
    <t>odstr.konstr.sjezdu , dle výpisu hl. výměr</t>
  </si>
  <si>
    <t>4211,293</t>
  </si>
  <si>
    <t>vozovka, km 3,43725 - KÚ km 4,01605</t>
  </si>
  <si>
    <t>213</t>
  </si>
  <si>
    <t>napojení ,sjezdy</t>
  </si>
  <si>
    <t>1000</t>
  </si>
  <si>
    <t>(14+11)*0,3</t>
  </si>
  <si>
    <t>(26,6+14,3)*0,1</t>
  </si>
  <si>
    <t>0,6*3,5*0,2+0,6*2,5*0,2</t>
  </si>
  <si>
    <t>odkop pro propust</t>
  </si>
  <si>
    <t>1621699435</t>
  </si>
  <si>
    <t>12,31</t>
  </si>
  <si>
    <t>1281017740</t>
  </si>
  <si>
    <t>12,31*5</t>
  </si>
  <si>
    <t>618437377</t>
  </si>
  <si>
    <t>12,31*1,8</t>
  </si>
  <si>
    <t>765350268</t>
  </si>
  <si>
    <t>-231436351</t>
  </si>
  <si>
    <t>0,4*0,7*0,6*2</t>
  </si>
  <si>
    <t>km 3,50790</t>
  </si>
  <si>
    <t>km 3,80100</t>
  </si>
  <si>
    <t>0,68*0,15</t>
  </si>
  <si>
    <t>12,8</t>
  </si>
  <si>
    <t>1223457574</t>
  </si>
  <si>
    <t>12,8*0,15*2,0</t>
  </si>
  <si>
    <t>(3,5+2,5)*1,0*0,1</t>
  </si>
  <si>
    <t>(7+5,8)*0,1</t>
  </si>
  <si>
    <t>7+5,8</t>
  </si>
  <si>
    <t xml:space="preserve">dle výpisu hl.výměr , km  3,50790  a km 3,80100</t>
  </si>
  <si>
    <t>564861011</t>
  </si>
  <si>
    <t>Podklad ze štěrkodrti ŠD s rozprostřením a zhutněním plochy jednotlivě do 100 m2, po zhutnění tl. 200 mm</t>
  </si>
  <si>
    <t>471920350</t>
  </si>
  <si>
    <t>https://podminky.urs.cz/item/CS_URS_2022_02/564861011</t>
  </si>
  <si>
    <t>40,9</t>
  </si>
  <si>
    <t>zatrub. sjezd , dle výpisu hl.výměr</t>
  </si>
  <si>
    <t>Asfaltový beton vrstva podkladní ACP16 + 50/70 (obalované kamenivo střednězrnné - OKS) s rozprostřením a zhutněním v pruhu šířky přes 3 m, po zhutnění tl. 60 mm</t>
  </si>
  <si>
    <t>-1564336720</t>
  </si>
  <si>
    <t>298</t>
  </si>
  <si>
    <t xml:space="preserve">zatrub.  sjezd , dle výpisu hl.výměr</t>
  </si>
  <si>
    <t xml:space="preserve">vozovka  , dle výpisu hl.výměr</t>
  </si>
  <si>
    <t>186,4</t>
  </si>
  <si>
    <t xml:space="preserve">oprava vjezdu  , dle výpisu hl.výměr</t>
  </si>
  <si>
    <t>577144121</t>
  </si>
  <si>
    <t>Asfaltový beton vrstva obrusná ACO 11S (ABS) s rozprostřením a se zhutněním z nemodifikovaného asfaltu v pruhu šířky přes 3 m tř. I, po zhutnění tl. 50 mm</t>
  </si>
  <si>
    <t>1601356048</t>
  </si>
  <si>
    <t>https://podminky.urs.cz/item/CS_URS_2022_02/577144121</t>
  </si>
  <si>
    <t>zatrub..sjezd , dle výpisuv hl.výměr</t>
  </si>
  <si>
    <t>577144141R</t>
  </si>
  <si>
    <t>Asfaltový beton vrstva obrusná ACO 11 S PMB 25/55-60 , (ABS) s rozprostřením a se zhutněním z modifikovaného asfaltu v pruhu šířky přes 3 m, po zhutnění tl. 50 mm</t>
  </si>
  <si>
    <t>904405474</t>
  </si>
  <si>
    <t>1741542877</t>
  </si>
  <si>
    <t>oprava vjezdu ,napojení , dle výpisu hl.výměr</t>
  </si>
  <si>
    <t>577145122</t>
  </si>
  <si>
    <t>Asfaltový beton vrstva ložní ACL 16 S PMB 25/55-60 (ABH) s rozprostřením a zhutněním z nemodifikovaného asfaltu v pruhu šířky přes 3 m, po zhutnění tl. 50 mm</t>
  </si>
  <si>
    <t>374524616</t>
  </si>
  <si>
    <t>https://podminky.urs.cz/item/CS_URS_2022_02/577145122</t>
  </si>
  <si>
    <t>-1143751929</t>
  </si>
  <si>
    <t xml:space="preserve">sloupek směrový silniční plastový 1,0m červený </t>
  </si>
  <si>
    <t>-311561377</t>
  </si>
  <si>
    <t>-339007196</t>
  </si>
  <si>
    <t>1946044408</t>
  </si>
  <si>
    <t>146355552</t>
  </si>
  <si>
    <t>1785862517</t>
  </si>
  <si>
    <t>-2114286542</t>
  </si>
  <si>
    <t>67,3+38,6+76+87+147,5</t>
  </si>
  <si>
    <t xml:space="preserve">V1a ,  dle výpisu hl.výměr</t>
  </si>
  <si>
    <t>66,6+83,5+52,2+2,5+128,2+168,2+306+213</t>
  </si>
  <si>
    <t>V4 , dle výpisu hl. výměr</t>
  </si>
  <si>
    <t>10,5+7,5+10+7,3+64</t>
  </si>
  <si>
    <t>12,6+13,5</t>
  </si>
  <si>
    <t>V4, dle výpisu hl.výměr</t>
  </si>
  <si>
    <t>10+18+18+3,5</t>
  </si>
  <si>
    <t>13+10+12,5+13+10+6,6</t>
  </si>
  <si>
    <t>1374037739</t>
  </si>
  <si>
    <t>3,5</t>
  </si>
  <si>
    <t>2,5</t>
  </si>
  <si>
    <t>609751151</t>
  </si>
  <si>
    <t>4*1,01 'Přepočtené koeficientem množství</t>
  </si>
  <si>
    <t>249107751</t>
  </si>
  <si>
    <t>2*1,01 'Přepočtené koeficientem množství</t>
  </si>
  <si>
    <t>0,27*(3,5+2,5)</t>
  </si>
  <si>
    <t>144011894</t>
  </si>
  <si>
    <t>150</t>
  </si>
  <si>
    <t>713,75</t>
  </si>
  <si>
    <t>15,75</t>
  </si>
  <si>
    <t>548</t>
  </si>
  <si>
    <t xml:space="preserve">křižovatky ,obruby ,vpusti </t>
  </si>
  <si>
    <t>388</t>
  </si>
  <si>
    <t>3,5+2,5</t>
  </si>
  <si>
    <t>1,46*0,15*0,5</t>
  </si>
  <si>
    <t>-2101860232</t>
  </si>
  <si>
    <t>805,62</t>
  </si>
  <si>
    <t>-31,45</t>
  </si>
  <si>
    <t>kusové mat.</t>
  </si>
  <si>
    <t xml:space="preserve">fréz. drť  5424,293*0,115 = 623,79 t</t>
  </si>
  <si>
    <t xml:space="preserve">298*0,115= 34,27 t použito na krajnice  , přebytek odprodán zhotoviteli</t>
  </si>
  <si>
    <t>-623,97+34,27</t>
  </si>
  <si>
    <t>50878266</t>
  </si>
  <si>
    <t>184,47*14</t>
  </si>
  <si>
    <t>780737037</t>
  </si>
  <si>
    <t>0,11*2,4+6*0,98</t>
  </si>
  <si>
    <t>čela prop, + propusty</t>
  </si>
  <si>
    <t>40,5*0,625</t>
  </si>
  <si>
    <t>bet.sjezdy</t>
  </si>
  <si>
    <t>1857829702</t>
  </si>
  <si>
    <t>31,45*14</t>
  </si>
  <si>
    <t>-567594015</t>
  </si>
  <si>
    <t>184,47</t>
  </si>
  <si>
    <t>-2129574514</t>
  </si>
  <si>
    <t>31,45</t>
  </si>
  <si>
    <t>-1351841365</t>
  </si>
  <si>
    <t>25,31</t>
  </si>
  <si>
    <t>738089188</t>
  </si>
  <si>
    <t>6,14</t>
  </si>
  <si>
    <t>1610246402</t>
  </si>
  <si>
    <t>2184,47</t>
  </si>
  <si>
    <t>SKA2405 -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</si>
  <si>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</si>
  <si>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</si>
  <si>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</si>
  <si>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</si>
  <si>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</si>
  <si>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</si>
  <si>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</si>
  <si>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</si>
  <si>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</si>
  <si>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</si>
  <si>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zaměření , vytyčení</t>
  </si>
  <si>
    <t>ks</t>
  </si>
  <si>
    <t>1024</t>
  </si>
  <si>
    <t>-1875953473</t>
  </si>
  <si>
    <t>https://podminky.urs.cz/item/CS_URS_2022_02/012103000</t>
  </si>
  <si>
    <t>012203001</t>
  </si>
  <si>
    <t xml:space="preserve">Vytyčení stáv.inženýrských sítí </t>
  </si>
  <si>
    <t>572767766</t>
  </si>
  <si>
    <t>012303000</t>
  </si>
  <si>
    <t xml:space="preserve">Geodetické práce po výstavbě - zaměření skutečného provedení </t>
  </si>
  <si>
    <t>107847018</t>
  </si>
  <si>
    <t>https://podminky.urs.cz/item/CS_URS_2022_02/012303000</t>
  </si>
  <si>
    <t>013254000</t>
  </si>
  <si>
    <t>Dokumentace skutečného provedení stavby</t>
  </si>
  <si>
    <t>142850393</t>
  </si>
  <si>
    <t>https://podminky.urs.cz/item/CS_URS_2022_02/013254000</t>
  </si>
  <si>
    <t>013274000</t>
  </si>
  <si>
    <t xml:space="preserve">Pasportizace objektů </t>
  </si>
  <si>
    <t>-1051976974</t>
  </si>
  <si>
    <t>https://podminky.urs.cz/item/CS_URS_2022_02/013274000</t>
  </si>
  <si>
    <t>VRN3</t>
  </si>
  <si>
    <t>Zařízení staveniště</t>
  </si>
  <si>
    <t>030001000</t>
  </si>
  <si>
    <t>Zařízení staveniště - zřízení ,odstranění ,zabezpečení , oplocení , náklady na stav.buňky, mobil.WC , energie pro ZS</t>
  </si>
  <si>
    <t>277502707</t>
  </si>
  <si>
    <t>https://podminky.urs.cz/item/CS_URS_2022_02/030001000</t>
  </si>
  <si>
    <t>VRN4</t>
  </si>
  <si>
    <t>Inženýrská činnost</t>
  </si>
  <si>
    <t>043002001</t>
  </si>
  <si>
    <t>Zkoušení materiálů nezávislou zkušebnou nad rámec KZP dle požadavku investora</t>
  </si>
  <si>
    <t>-1192017647</t>
  </si>
  <si>
    <t>VRN7</t>
  </si>
  <si>
    <t>Provozní vlivy</t>
  </si>
  <si>
    <t>072103001</t>
  </si>
  <si>
    <t xml:space="preserve">Projednání DIO a zajištění DIR </t>
  </si>
  <si>
    <t>685197344</t>
  </si>
  <si>
    <t>https://podminky.urs.cz/item/CS_URS_2022_02/072103001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</si>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</sst>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4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171" TargetMode="External" /><Relationship Id="rId2" Type="http://schemas.openxmlformats.org/officeDocument/2006/relationships/hyperlink" Target="https://podminky.urs.cz/item/CS_URS_2022_02/113154333" TargetMode="External" /><Relationship Id="rId3" Type="http://schemas.openxmlformats.org/officeDocument/2006/relationships/hyperlink" Target="https://podminky.urs.cz/item/CS_URS_2022_02/113154433" TargetMode="External" /><Relationship Id="rId4" Type="http://schemas.openxmlformats.org/officeDocument/2006/relationships/hyperlink" Target="https://podminky.urs.cz/item/CS_URS_2022_02/122452203" TargetMode="External" /><Relationship Id="rId5" Type="http://schemas.openxmlformats.org/officeDocument/2006/relationships/hyperlink" Target="https://podminky.urs.cz/item/CS_URS_2022_02/162751137" TargetMode="External" /><Relationship Id="rId6" Type="http://schemas.openxmlformats.org/officeDocument/2006/relationships/hyperlink" Target="https://podminky.urs.cz/item/CS_URS_2022_02/162751139" TargetMode="External" /><Relationship Id="rId7" Type="http://schemas.openxmlformats.org/officeDocument/2006/relationships/hyperlink" Target="https://podminky.urs.cz/item/CS_URS_2022_02/17120123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275321511" TargetMode="External" /><Relationship Id="rId10" Type="http://schemas.openxmlformats.org/officeDocument/2006/relationships/hyperlink" Target="https://podminky.urs.cz/item/CS_URS_2022_02/275362021" TargetMode="External" /><Relationship Id="rId11" Type="http://schemas.openxmlformats.org/officeDocument/2006/relationships/hyperlink" Target="https://podminky.urs.cz/item/CS_URS_2022_02/451504112" TargetMode="External" /><Relationship Id="rId12" Type="http://schemas.openxmlformats.org/officeDocument/2006/relationships/hyperlink" Target="https://podminky.urs.cz/item/CS_URS_2022_02/451541111" TargetMode="External" /><Relationship Id="rId13" Type="http://schemas.openxmlformats.org/officeDocument/2006/relationships/hyperlink" Target="https://podminky.urs.cz/item/CS_URS_2022_02/452311161" TargetMode="External" /><Relationship Id="rId14" Type="http://schemas.openxmlformats.org/officeDocument/2006/relationships/hyperlink" Target="https://podminky.urs.cz/item/CS_URS_2022_02/465513228" TargetMode="External" /><Relationship Id="rId15" Type="http://schemas.openxmlformats.org/officeDocument/2006/relationships/hyperlink" Target="https://podminky.urs.cz/item/CS_URS_2022_02/564851111" TargetMode="External" /><Relationship Id="rId16" Type="http://schemas.openxmlformats.org/officeDocument/2006/relationships/hyperlink" Target="https://podminky.urs.cz/item/CS_URS_2022_02/565135121" TargetMode="External" /><Relationship Id="rId17" Type="http://schemas.openxmlformats.org/officeDocument/2006/relationships/hyperlink" Target="https://podminky.urs.cz/item/CS_URS_2022_02/565145121" TargetMode="External" /><Relationship Id="rId18" Type="http://schemas.openxmlformats.org/officeDocument/2006/relationships/hyperlink" Target="https://podminky.urs.cz/item/CS_URS_2022_02/569951133" TargetMode="External" /><Relationship Id="rId19" Type="http://schemas.openxmlformats.org/officeDocument/2006/relationships/hyperlink" Target="https://podminky.urs.cz/item/CS_URS_2022_02/573111111" TargetMode="External" /><Relationship Id="rId20" Type="http://schemas.openxmlformats.org/officeDocument/2006/relationships/hyperlink" Target="https://podminky.urs.cz/item/CS_URS_2022_02/573231112" TargetMode="External" /><Relationship Id="rId21" Type="http://schemas.openxmlformats.org/officeDocument/2006/relationships/hyperlink" Target="https://podminky.urs.cz/item/CS_URS_2022_02/577134121" TargetMode="External" /><Relationship Id="rId22" Type="http://schemas.openxmlformats.org/officeDocument/2006/relationships/hyperlink" Target="https://podminky.urs.cz/item/CS_URS_2022_02/577134121" TargetMode="External" /><Relationship Id="rId23" Type="http://schemas.openxmlformats.org/officeDocument/2006/relationships/hyperlink" Target="https://podminky.urs.cz/item/CS_URS_2022_02/577155142" TargetMode="External" /><Relationship Id="rId24" Type="http://schemas.openxmlformats.org/officeDocument/2006/relationships/hyperlink" Target="https://podminky.urs.cz/item/CS_URS_2022_02/599632111" TargetMode="External" /><Relationship Id="rId25" Type="http://schemas.openxmlformats.org/officeDocument/2006/relationships/hyperlink" Target="https://podminky.urs.cz/item/CS_URS_2022_02/912211111" TargetMode="External" /><Relationship Id="rId26" Type="http://schemas.openxmlformats.org/officeDocument/2006/relationships/hyperlink" Target="https://podminky.urs.cz/item/CS_URS_2022_02/915111111" TargetMode="External" /><Relationship Id="rId27" Type="http://schemas.openxmlformats.org/officeDocument/2006/relationships/hyperlink" Target="https://podminky.urs.cz/item/CS_URS_2022_02/915111111" TargetMode="External" /><Relationship Id="rId28" Type="http://schemas.openxmlformats.org/officeDocument/2006/relationships/hyperlink" Target="https://podminky.urs.cz/item/CS_URS_2022_02/915111121" TargetMode="External" /><Relationship Id="rId29" Type="http://schemas.openxmlformats.org/officeDocument/2006/relationships/hyperlink" Target="https://podminky.urs.cz/item/CS_URS_2022_02/915121111" TargetMode="External" /><Relationship Id="rId30" Type="http://schemas.openxmlformats.org/officeDocument/2006/relationships/hyperlink" Target="https://podminky.urs.cz/item/CS_URS_2022_02/915121121" TargetMode="External" /><Relationship Id="rId31" Type="http://schemas.openxmlformats.org/officeDocument/2006/relationships/hyperlink" Target="https://podminky.urs.cz/item/CS_URS_2022_02/915211112" TargetMode="External" /><Relationship Id="rId32" Type="http://schemas.openxmlformats.org/officeDocument/2006/relationships/hyperlink" Target="https://podminky.urs.cz/item/CS_URS_2022_02/915211122" TargetMode="External" /><Relationship Id="rId33" Type="http://schemas.openxmlformats.org/officeDocument/2006/relationships/hyperlink" Target="https://podminky.urs.cz/item/CS_URS_2022_02/915221112" TargetMode="External" /><Relationship Id="rId34" Type="http://schemas.openxmlformats.org/officeDocument/2006/relationships/hyperlink" Target="https://podminky.urs.cz/item/CS_URS_2022_02/915221122" TargetMode="External" /><Relationship Id="rId35" Type="http://schemas.openxmlformats.org/officeDocument/2006/relationships/hyperlink" Target="https://podminky.urs.cz/item/CS_URS_2022_02/915231112" TargetMode="External" /><Relationship Id="rId36" Type="http://schemas.openxmlformats.org/officeDocument/2006/relationships/hyperlink" Target="https://podminky.urs.cz/item/CS_URS_2022_02/919441211" TargetMode="External" /><Relationship Id="rId37" Type="http://schemas.openxmlformats.org/officeDocument/2006/relationships/hyperlink" Target="https://podminky.urs.cz/item/CS_URS_2022_02/919521120" TargetMode="External" /><Relationship Id="rId38" Type="http://schemas.openxmlformats.org/officeDocument/2006/relationships/hyperlink" Target="https://podminky.urs.cz/item/CS_URS_2022_02/919535559" TargetMode="External" /><Relationship Id="rId39" Type="http://schemas.openxmlformats.org/officeDocument/2006/relationships/hyperlink" Target="https://podminky.urs.cz/item/CS_URS_2022_02/919721295" TargetMode="External" /><Relationship Id="rId40" Type="http://schemas.openxmlformats.org/officeDocument/2006/relationships/hyperlink" Target="https://podminky.urs.cz/item/CS_URS_2022_02/919735111" TargetMode="External" /><Relationship Id="rId41" Type="http://schemas.openxmlformats.org/officeDocument/2006/relationships/hyperlink" Target="https://podminky.urs.cz/item/CS_URS_2022_02/938902152" TargetMode="External" /><Relationship Id="rId42" Type="http://schemas.openxmlformats.org/officeDocument/2006/relationships/hyperlink" Target="https://podminky.urs.cz/item/CS_URS_2022_02/938909612" TargetMode="External" /><Relationship Id="rId43" Type="http://schemas.openxmlformats.org/officeDocument/2006/relationships/hyperlink" Target="https://podminky.urs.cz/item/CS_URS_2022_02/966008112" TargetMode="External" /><Relationship Id="rId44" Type="http://schemas.openxmlformats.org/officeDocument/2006/relationships/hyperlink" Target="https://podminky.urs.cz/item/CS_URS_2022_02/966008311" TargetMode="External" /><Relationship Id="rId45" Type="http://schemas.openxmlformats.org/officeDocument/2006/relationships/hyperlink" Target="https://podminky.urs.cz/item/CS_URS_2022_02/997221551" TargetMode="External" /><Relationship Id="rId46" Type="http://schemas.openxmlformats.org/officeDocument/2006/relationships/hyperlink" Target="https://podminky.urs.cz/item/CS_URS_2022_02/997221559" TargetMode="External" /><Relationship Id="rId47" Type="http://schemas.openxmlformats.org/officeDocument/2006/relationships/hyperlink" Target="https://podminky.urs.cz/item/CS_URS_2022_02/997221561" TargetMode="External" /><Relationship Id="rId48" Type="http://schemas.openxmlformats.org/officeDocument/2006/relationships/hyperlink" Target="https://podminky.urs.cz/item/CS_URS_2022_02/997221569" TargetMode="External" /><Relationship Id="rId49" Type="http://schemas.openxmlformats.org/officeDocument/2006/relationships/hyperlink" Target="https://podminky.urs.cz/item/CS_URS_2022_02/997221611" TargetMode="External" /><Relationship Id="rId50" Type="http://schemas.openxmlformats.org/officeDocument/2006/relationships/hyperlink" Target="https://podminky.urs.cz/item/CS_URS_2022_02/997221612" TargetMode="External" /><Relationship Id="rId51" Type="http://schemas.openxmlformats.org/officeDocument/2006/relationships/hyperlink" Target="https://podminky.urs.cz/item/CS_URS_2022_02/997221615" TargetMode="External" /><Relationship Id="rId52" Type="http://schemas.openxmlformats.org/officeDocument/2006/relationships/hyperlink" Target="https://podminky.urs.cz/item/CS_URS_2022_02/997221873" TargetMode="External" /><Relationship Id="rId53" Type="http://schemas.openxmlformats.org/officeDocument/2006/relationships/hyperlink" Target="https://podminky.urs.cz/item/CS_URS_2022_02/998225111" TargetMode="External" /><Relationship Id="rId5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54234" TargetMode="External" /><Relationship Id="rId2" Type="http://schemas.openxmlformats.org/officeDocument/2006/relationships/hyperlink" Target="https://podminky.urs.cz/item/CS_URS_2022_02/115101201" TargetMode="External" /><Relationship Id="rId3" Type="http://schemas.openxmlformats.org/officeDocument/2006/relationships/hyperlink" Target="https://podminky.urs.cz/item/CS_URS_2022_02/122452203" TargetMode="External" /><Relationship Id="rId4" Type="http://schemas.openxmlformats.org/officeDocument/2006/relationships/hyperlink" Target="https://podminky.urs.cz/item/CS_URS_2022_02/131251104" TargetMode="External" /><Relationship Id="rId5" Type="http://schemas.openxmlformats.org/officeDocument/2006/relationships/hyperlink" Target="https://podminky.urs.cz/item/CS_URS_2022_02/162751137" TargetMode="External" /><Relationship Id="rId6" Type="http://schemas.openxmlformats.org/officeDocument/2006/relationships/hyperlink" Target="https://podminky.urs.cz/item/CS_URS_2022_02/162751139" TargetMode="External" /><Relationship Id="rId7" Type="http://schemas.openxmlformats.org/officeDocument/2006/relationships/hyperlink" Target="https://podminky.urs.cz/item/CS_URS_2022_02/17120123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174151101" TargetMode="External" /><Relationship Id="rId10" Type="http://schemas.openxmlformats.org/officeDocument/2006/relationships/hyperlink" Target="https://podminky.urs.cz/item/CS_URS_2022_02/181411132" TargetMode="External" /><Relationship Id="rId11" Type="http://schemas.openxmlformats.org/officeDocument/2006/relationships/hyperlink" Target="https://podminky.urs.cz/item/CS_URS_2022_02/181951111" TargetMode="External" /><Relationship Id="rId12" Type="http://schemas.openxmlformats.org/officeDocument/2006/relationships/hyperlink" Target="https://podminky.urs.cz/item/CS_URS_2022_02/181951112" TargetMode="External" /><Relationship Id="rId13" Type="http://schemas.openxmlformats.org/officeDocument/2006/relationships/hyperlink" Target="https://podminky.urs.cz/item/CS_URS_2022_02/182351023" TargetMode="External" /><Relationship Id="rId14" Type="http://schemas.openxmlformats.org/officeDocument/2006/relationships/hyperlink" Target="https://podminky.urs.cz/item/CS_URS_2022_02/274311127" TargetMode="External" /><Relationship Id="rId15" Type="http://schemas.openxmlformats.org/officeDocument/2006/relationships/hyperlink" Target="https://podminky.urs.cz/item/CS_URS_2022_02/451313521" TargetMode="External" /><Relationship Id="rId16" Type="http://schemas.openxmlformats.org/officeDocument/2006/relationships/hyperlink" Target="https://podminky.urs.cz/item/CS_URS_2022_02/452311161" TargetMode="External" /><Relationship Id="rId17" Type="http://schemas.openxmlformats.org/officeDocument/2006/relationships/hyperlink" Target="https://podminky.urs.cz/item/CS_URS_2022_02/458311121" TargetMode="External" /><Relationship Id="rId18" Type="http://schemas.openxmlformats.org/officeDocument/2006/relationships/hyperlink" Target="https://podminky.urs.cz/item/CS_URS_2022_02/465513228" TargetMode="External" /><Relationship Id="rId19" Type="http://schemas.openxmlformats.org/officeDocument/2006/relationships/hyperlink" Target="https://podminky.urs.cz/item/CS_URS_2022_02/564851111" TargetMode="External" /><Relationship Id="rId20" Type="http://schemas.openxmlformats.org/officeDocument/2006/relationships/hyperlink" Target="https://podminky.urs.cz/item/CS_URS_2022_02/565145121" TargetMode="External" /><Relationship Id="rId21" Type="http://schemas.openxmlformats.org/officeDocument/2006/relationships/hyperlink" Target="https://podminky.urs.cz/item/CS_URS_2022_02/599632111" TargetMode="External" /><Relationship Id="rId22" Type="http://schemas.openxmlformats.org/officeDocument/2006/relationships/hyperlink" Target="https://podminky.urs.cz/item/CS_URS_2022_02/892443922" TargetMode="External" /><Relationship Id="rId23" Type="http://schemas.openxmlformats.org/officeDocument/2006/relationships/hyperlink" Target="https://podminky.urs.cz/item/CS_URS_2022_02/912211111" TargetMode="External" /><Relationship Id="rId24" Type="http://schemas.openxmlformats.org/officeDocument/2006/relationships/hyperlink" Target="https://podminky.urs.cz/item/CS_URS_2022_02/919441211" TargetMode="External" /><Relationship Id="rId25" Type="http://schemas.openxmlformats.org/officeDocument/2006/relationships/hyperlink" Target="https://podminky.urs.cz/item/CS_URS_2022_02/919521140" TargetMode="External" /><Relationship Id="rId26" Type="http://schemas.openxmlformats.org/officeDocument/2006/relationships/hyperlink" Target="https://podminky.urs.cz/item/CS_URS_2022_02/919535559" TargetMode="External" /><Relationship Id="rId27" Type="http://schemas.openxmlformats.org/officeDocument/2006/relationships/hyperlink" Target="https://podminky.urs.cz/item/CS_URS_2022_02/938902152" TargetMode="External" /><Relationship Id="rId28" Type="http://schemas.openxmlformats.org/officeDocument/2006/relationships/hyperlink" Target="https://podminky.urs.cz/item/CS_URS_2022_02/966008113" TargetMode="External" /><Relationship Id="rId29" Type="http://schemas.openxmlformats.org/officeDocument/2006/relationships/hyperlink" Target="https://podminky.urs.cz/item/CS_URS_2022_02/966008311" TargetMode="External" /><Relationship Id="rId30" Type="http://schemas.openxmlformats.org/officeDocument/2006/relationships/hyperlink" Target="https://podminky.urs.cz/item/CS_URS_2022_02/997221551" TargetMode="External" /><Relationship Id="rId31" Type="http://schemas.openxmlformats.org/officeDocument/2006/relationships/hyperlink" Target="https://podminky.urs.cz/item/CS_URS_2022_02/997221559" TargetMode="External" /><Relationship Id="rId32" Type="http://schemas.openxmlformats.org/officeDocument/2006/relationships/hyperlink" Target="https://podminky.urs.cz/item/CS_URS_2022_02/997221561" TargetMode="External" /><Relationship Id="rId33" Type="http://schemas.openxmlformats.org/officeDocument/2006/relationships/hyperlink" Target="https://podminky.urs.cz/item/CS_URS_2022_02/997221569" TargetMode="External" /><Relationship Id="rId34" Type="http://schemas.openxmlformats.org/officeDocument/2006/relationships/hyperlink" Target="https://podminky.urs.cz/item/CS_URS_2022_02/997221611" TargetMode="External" /><Relationship Id="rId35" Type="http://schemas.openxmlformats.org/officeDocument/2006/relationships/hyperlink" Target="https://podminky.urs.cz/item/CS_URS_2022_02/997221612" TargetMode="External" /><Relationship Id="rId36" Type="http://schemas.openxmlformats.org/officeDocument/2006/relationships/hyperlink" Target="https://podminky.urs.cz/item/CS_URS_2022_02/997221625" TargetMode="External" /><Relationship Id="rId37" Type="http://schemas.openxmlformats.org/officeDocument/2006/relationships/hyperlink" Target="https://podminky.urs.cz/item/CS_URS_2022_02/997221873" TargetMode="External" /><Relationship Id="rId38" Type="http://schemas.openxmlformats.org/officeDocument/2006/relationships/hyperlink" Target="https://podminky.urs.cz/item/CS_URS_2022_02/99822511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332" TargetMode="External" /><Relationship Id="rId2" Type="http://schemas.openxmlformats.org/officeDocument/2006/relationships/hyperlink" Target="https://podminky.urs.cz/item/CS_URS_2022_02/113154333" TargetMode="External" /><Relationship Id="rId3" Type="http://schemas.openxmlformats.org/officeDocument/2006/relationships/hyperlink" Target="https://podminky.urs.cz/item/CS_URS_2022_02/122452203" TargetMode="External" /><Relationship Id="rId4" Type="http://schemas.openxmlformats.org/officeDocument/2006/relationships/hyperlink" Target="https://podminky.urs.cz/item/CS_URS_2022_02/162751137" TargetMode="External" /><Relationship Id="rId5" Type="http://schemas.openxmlformats.org/officeDocument/2006/relationships/hyperlink" Target="https://podminky.urs.cz/item/CS_URS_2022_02/162751139" TargetMode="External" /><Relationship Id="rId6" Type="http://schemas.openxmlformats.org/officeDocument/2006/relationships/hyperlink" Target="https://podminky.urs.cz/item/CS_URS_2022_02/17120123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275321511" TargetMode="External" /><Relationship Id="rId9" Type="http://schemas.openxmlformats.org/officeDocument/2006/relationships/hyperlink" Target="https://podminky.urs.cz/item/CS_URS_2022_02/275362021" TargetMode="External" /><Relationship Id="rId10" Type="http://schemas.openxmlformats.org/officeDocument/2006/relationships/hyperlink" Target="https://podminky.urs.cz/item/CS_URS_2022_02/451504112" TargetMode="External" /><Relationship Id="rId11" Type="http://schemas.openxmlformats.org/officeDocument/2006/relationships/hyperlink" Target="https://podminky.urs.cz/item/CS_URS_2022_02/451541111" TargetMode="External" /><Relationship Id="rId12" Type="http://schemas.openxmlformats.org/officeDocument/2006/relationships/hyperlink" Target="https://podminky.urs.cz/item/CS_URS_2022_02/452311161" TargetMode="External" /><Relationship Id="rId13" Type="http://schemas.openxmlformats.org/officeDocument/2006/relationships/hyperlink" Target="https://podminky.urs.cz/item/CS_URS_2022_02/465513228" TargetMode="External" /><Relationship Id="rId14" Type="http://schemas.openxmlformats.org/officeDocument/2006/relationships/hyperlink" Target="https://podminky.urs.cz/item/CS_URS_2022_02/564861011" TargetMode="External" /><Relationship Id="rId15" Type="http://schemas.openxmlformats.org/officeDocument/2006/relationships/hyperlink" Target="https://podminky.urs.cz/item/CS_URS_2022_02/565145121" TargetMode="External" /><Relationship Id="rId16" Type="http://schemas.openxmlformats.org/officeDocument/2006/relationships/hyperlink" Target="https://podminky.urs.cz/item/CS_URS_2022_02/569951133" TargetMode="External" /><Relationship Id="rId17" Type="http://schemas.openxmlformats.org/officeDocument/2006/relationships/hyperlink" Target="https://podminky.urs.cz/item/CS_URS_2022_02/573231112" TargetMode="External" /><Relationship Id="rId18" Type="http://schemas.openxmlformats.org/officeDocument/2006/relationships/hyperlink" Target="https://podminky.urs.cz/item/CS_URS_2022_02/577144121" TargetMode="External" /><Relationship Id="rId19" Type="http://schemas.openxmlformats.org/officeDocument/2006/relationships/hyperlink" Target="https://podminky.urs.cz/item/CS_URS_2022_02/577145122" TargetMode="External" /><Relationship Id="rId20" Type="http://schemas.openxmlformats.org/officeDocument/2006/relationships/hyperlink" Target="https://podminky.urs.cz/item/CS_URS_2022_02/599632111" TargetMode="External" /><Relationship Id="rId21" Type="http://schemas.openxmlformats.org/officeDocument/2006/relationships/hyperlink" Target="https://podminky.urs.cz/item/CS_URS_2022_02/912211111" TargetMode="External" /><Relationship Id="rId22" Type="http://schemas.openxmlformats.org/officeDocument/2006/relationships/hyperlink" Target="https://podminky.urs.cz/item/CS_URS_2022_02/915111111" TargetMode="External" /><Relationship Id="rId23" Type="http://schemas.openxmlformats.org/officeDocument/2006/relationships/hyperlink" Target="https://podminky.urs.cz/item/CS_URS_2022_02/915111111" TargetMode="External" /><Relationship Id="rId24" Type="http://schemas.openxmlformats.org/officeDocument/2006/relationships/hyperlink" Target="https://podminky.urs.cz/item/CS_URS_2022_02/915111121" TargetMode="External" /><Relationship Id="rId25" Type="http://schemas.openxmlformats.org/officeDocument/2006/relationships/hyperlink" Target="https://podminky.urs.cz/item/CS_URS_2022_02/915121111" TargetMode="External" /><Relationship Id="rId26" Type="http://schemas.openxmlformats.org/officeDocument/2006/relationships/hyperlink" Target="https://podminky.urs.cz/item/CS_URS_2022_02/915121121" TargetMode="External" /><Relationship Id="rId27" Type="http://schemas.openxmlformats.org/officeDocument/2006/relationships/hyperlink" Target="https://podminky.urs.cz/item/CS_URS_2022_02/915211112" TargetMode="External" /><Relationship Id="rId28" Type="http://schemas.openxmlformats.org/officeDocument/2006/relationships/hyperlink" Target="https://podminky.urs.cz/item/CS_URS_2022_02/915211122" TargetMode="External" /><Relationship Id="rId29" Type="http://schemas.openxmlformats.org/officeDocument/2006/relationships/hyperlink" Target="https://podminky.urs.cz/item/CS_URS_2022_02/915221112" TargetMode="External" /><Relationship Id="rId30" Type="http://schemas.openxmlformats.org/officeDocument/2006/relationships/hyperlink" Target="https://podminky.urs.cz/item/CS_URS_2022_02/915221122" TargetMode="External" /><Relationship Id="rId31" Type="http://schemas.openxmlformats.org/officeDocument/2006/relationships/hyperlink" Target="https://podminky.urs.cz/item/CS_URS_2022_02/919441211" TargetMode="External" /><Relationship Id="rId32" Type="http://schemas.openxmlformats.org/officeDocument/2006/relationships/hyperlink" Target="https://podminky.urs.cz/item/CS_URS_2022_02/919521120" TargetMode="External" /><Relationship Id="rId33" Type="http://schemas.openxmlformats.org/officeDocument/2006/relationships/hyperlink" Target="https://podminky.urs.cz/item/CS_URS_2022_02/919535559" TargetMode="External" /><Relationship Id="rId34" Type="http://schemas.openxmlformats.org/officeDocument/2006/relationships/hyperlink" Target="https://podminky.urs.cz/item/CS_URS_2022_02/919721295" TargetMode="External" /><Relationship Id="rId35" Type="http://schemas.openxmlformats.org/officeDocument/2006/relationships/hyperlink" Target="https://podminky.urs.cz/item/CS_URS_2022_02/919735111" TargetMode="External" /><Relationship Id="rId36" Type="http://schemas.openxmlformats.org/officeDocument/2006/relationships/hyperlink" Target="https://podminky.urs.cz/item/CS_URS_2022_02/938902152" TargetMode="External" /><Relationship Id="rId37" Type="http://schemas.openxmlformats.org/officeDocument/2006/relationships/hyperlink" Target="https://podminky.urs.cz/item/CS_URS_2022_02/938909612" TargetMode="External" /><Relationship Id="rId38" Type="http://schemas.openxmlformats.org/officeDocument/2006/relationships/hyperlink" Target="https://podminky.urs.cz/item/CS_URS_2022_02/966008112" TargetMode="External" /><Relationship Id="rId39" Type="http://schemas.openxmlformats.org/officeDocument/2006/relationships/hyperlink" Target="https://podminky.urs.cz/item/CS_URS_2022_02/966008311" TargetMode="External" /><Relationship Id="rId40" Type="http://schemas.openxmlformats.org/officeDocument/2006/relationships/hyperlink" Target="https://podminky.urs.cz/item/CS_URS_2022_02/997221551" TargetMode="External" /><Relationship Id="rId41" Type="http://schemas.openxmlformats.org/officeDocument/2006/relationships/hyperlink" Target="https://podminky.urs.cz/item/CS_URS_2022_02/997221559" TargetMode="External" /><Relationship Id="rId42" Type="http://schemas.openxmlformats.org/officeDocument/2006/relationships/hyperlink" Target="https://podminky.urs.cz/item/CS_URS_2022_02/997221561" TargetMode="External" /><Relationship Id="rId43" Type="http://schemas.openxmlformats.org/officeDocument/2006/relationships/hyperlink" Target="https://podminky.urs.cz/item/CS_URS_2022_02/997221569" TargetMode="External" /><Relationship Id="rId44" Type="http://schemas.openxmlformats.org/officeDocument/2006/relationships/hyperlink" Target="https://podminky.urs.cz/item/CS_URS_2022_02/997221611" TargetMode="External" /><Relationship Id="rId45" Type="http://schemas.openxmlformats.org/officeDocument/2006/relationships/hyperlink" Target="https://podminky.urs.cz/item/CS_URS_2022_02/997221612" TargetMode="External" /><Relationship Id="rId46" Type="http://schemas.openxmlformats.org/officeDocument/2006/relationships/hyperlink" Target="https://podminky.urs.cz/item/CS_URS_2022_02/997221615" TargetMode="External" /><Relationship Id="rId47" Type="http://schemas.openxmlformats.org/officeDocument/2006/relationships/hyperlink" Target="https://podminky.urs.cz/item/CS_URS_2022_02/997221625" TargetMode="External" /><Relationship Id="rId48" Type="http://schemas.openxmlformats.org/officeDocument/2006/relationships/hyperlink" Target="https://podminky.urs.cz/item/CS_URS_2022_02/997221873" TargetMode="External" /><Relationship Id="rId49" Type="http://schemas.openxmlformats.org/officeDocument/2006/relationships/hyperlink" Target="https://podminky.urs.cz/item/CS_URS_2022_02/998225111" TargetMode="External" /><Relationship Id="rId5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103000" TargetMode="External" /><Relationship Id="rId2" Type="http://schemas.openxmlformats.org/officeDocument/2006/relationships/hyperlink" Target="https://podminky.urs.cz/item/CS_URS_2022_02/012303000" TargetMode="External" /><Relationship Id="rId3" Type="http://schemas.openxmlformats.org/officeDocument/2006/relationships/hyperlink" Target="https://podminky.urs.cz/item/CS_URS_2022_02/013254000" TargetMode="External" /><Relationship Id="rId4" Type="http://schemas.openxmlformats.org/officeDocument/2006/relationships/hyperlink" Target="https://podminky.urs.cz/item/CS_URS_2022_02/013274000" TargetMode="External" /><Relationship Id="rId5" Type="http://schemas.openxmlformats.org/officeDocument/2006/relationships/hyperlink" Target="https://podminky.urs.cz/item/CS_URS_2022_02/030001000" TargetMode="External" /><Relationship Id="rId6" Type="http://schemas.openxmlformats.org/officeDocument/2006/relationships/hyperlink" Target="https://podminky.urs.cz/item/CS_URS_2022_02/07210300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25</v>
      </c>
      <c r="E9" s="23"/>
      <c r="F9" s="23"/>
      <c r="G9" s="23"/>
      <c r="H9" s="23"/>
      <c r="I9" s="23"/>
      <c r="J9" s="23"/>
      <c r="K9" s="35" t="s">
        <v>26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27</v>
      </c>
      <c r="AL9" s="23"/>
      <c r="AM9" s="23"/>
      <c r="AN9" s="35" t="s">
        <v>28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30</v>
      </c>
      <c r="AL10" s="23"/>
      <c r="AM10" s="23"/>
      <c r="AN10" s="28" t="s">
        <v>31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31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30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30</v>
      </c>
      <c r="AL16" s="23"/>
      <c r="AM16" s="23"/>
      <c r="AN16" s="28" t="s">
        <v>37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30</v>
      </c>
      <c r="AL19" s="23"/>
      <c r="AM19" s="23"/>
      <c r="AN19" s="28" t="s">
        <v>42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44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50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51</v>
      </c>
      <c r="E29" s="49"/>
      <c r="F29" s="33" t="s">
        <v>52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58</v>
      </c>
      <c r="U35" s="56"/>
      <c r="V35" s="56"/>
      <c r="W35" s="56"/>
      <c r="X35" s="58" t="s">
        <v>59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60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12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SKA24D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15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II/230 Víchov - Těchlovice , oprava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23</v>
      </c>
      <c r="AJ47" s="42"/>
      <c r="AK47" s="42"/>
      <c r="AL47" s="42"/>
      <c r="AM47" s="74" t="str">
        <f>IF(AN8= "","",AN8)</f>
        <v>31. 10. 2022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3" t="s">
        <v>29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SÚS Plzeňského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36</v>
      </c>
      <c r="AJ49" s="42"/>
      <c r="AK49" s="42"/>
      <c r="AL49" s="42"/>
      <c r="AM49" s="75" t="str">
        <f>IF(E17="","",E17)</f>
        <v xml:space="preserve">Projekční kancelář Ing.Škubalová </v>
      </c>
      <c r="AN49" s="66"/>
      <c r="AO49" s="66"/>
      <c r="AP49" s="66"/>
      <c r="AQ49" s="42"/>
      <c r="AR49" s="46"/>
      <c r="AS49" s="76" t="s">
        <v>61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34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41</v>
      </c>
      <c r="AJ50" s="42"/>
      <c r="AK50" s="42"/>
      <c r="AL50" s="42"/>
      <c r="AM50" s="75" t="str">
        <f>IF(E20="","",E20)</f>
        <v>Straka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62</v>
      </c>
      <c r="D52" s="89"/>
      <c r="E52" s="89"/>
      <c r="F52" s="89"/>
      <c r="G52" s="89"/>
      <c r="H52" s="90"/>
      <c r="I52" s="91" t="s">
        <v>63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64</v>
      </c>
      <c r="AH52" s="89"/>
      <c r="AI52" s="89"/>
      <c r="AJ52" s="89"/>
      <c r="AK52" s="89"/>
      <c r="AL52" s="89"/>
      <c r="AM52" s="89"/>
      <c r="AN52" s="91" t="s">
        <v>65</v>
      </c>
      <c r="AO52" s="89"/>
      <c r="AP52" s="89"/>
      <c r="AQ52" s="93" t="s">
        <v>66</v>
      </c>
      <c r="AR52" s="46"/>
      <c r="AS52" s="94" t="s">
        <v>67</v>
      </c>
      <c r="AT52" s="95" t="s">
        <v>68</v>
      </c>
      <c r="AU52" s="95" t="s">
        <v>69</v>
      </c>
      <c r="AV52" s="95" t="s">
        <v>70</v>
      </c>
      <c r="AW52" s="95" t="s">
        <v>71</v>
      </c>
      <c r="AX52" s="95" t="s">
        <v>72</v>
      </c>
      <c r="AY52" s="95" t="s">
        <v>73</v>
      </c>
      <c r="AZ52" s="95" t="s">
        <v>74</v>
      </c>
      <c r="BA52" s="95" t="s">
        <v>75</v>
      </c>
      <c r="BB52" s="95" t="s">
        <v>76</v>
      </c>
      <c r="BC52" s="95" t="s">
        <v>77</v>
      </c>
      <c r="BD52" s="96" t="s">
        <v>78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31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80</v>
      </c>
      <c r="BT54" s="111" t="s">
        <v>81</v>
      </c>
      <c r="BU54" s="112" t="s">
        <v>82</v>
      </c>
      <c r="BV54" s="111" t="s">
        <v>83</v>
      </c>
      <c r="BW54" s="111" t="s">
        <v>5</v>
      </c>
      <c r="BX54" s="111" t="s">
        <v>84</v>
      </c>
      <c r="CL54" s="111" t="s">
        <v>18</v>
      </c>
    </row>
    <row r="55" s="7" customFormat="1" ht="24.75" customHeight="1">
      <c r="A55" s="113" t="s">
        <v>85</v>
      </c>
      <c r="B55" s="114"/>
      <c r="C55" s="115"/>
      <c r="D55" s="116" t="s">
        <v>86</v>
      </c>
      <c r="E55" s="116"/>
      <c r="F55" s="116"/>
      <c r="G55" s="116"/>
      <c r="H55" s="116"/>
      <c r="I55" s="117"/>
      <c r="J55" s="116" t="s">
        <v>87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'SKA2402 - SO 102 Těchlovi...'!J30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88</v>
      </c>
      <c r="AR55" s="120"/>
      <c r="AS55" s="121">
        <v>0</v>
      </c>
      <c r="AT55" s="122">
        <f>ROUND(SUM(AV55:AW55),2)</f>
        <v>0</v>
      </c>
      <c r="AU55" s="123">
        <f>'SKA2402 - SO 102 Těchlovi...'!P87</f>
        <v>0</v>
      </c>
      <c r="AV55" s="122">
        <f>'SKA2402 - SO 102 Těchlovi...'!J33</f>
        <v>0</v>
      </c>
      <c r="AW55" s="122">
        <f>'SKA2402 - SO 102 Těchlovi...'!J34</f>
        <v>0</v>
      </c>
      <c r="AX55" s="122">
        <f>'SKA2402 - SO 102 Těchlovi...'!J35</f>
        <v>0</v>
      </c>
      <c r="AY55" s="122">
        <f>'SKA2402 - SO 102 Těchlovi...'!J36</f>
        <v>0</v>
      </c>
      <c r="AZ55" s="122">
        <f>'SKA2402 - SO 102 Těchlovi...'!F33</f>
        <v>0</v>
      </c>
      <c r="BA55" s="122">
        <f>'SKA2402 - SO 102 Těchlovi...'!F34</f>
        <v>0</v>
      </c>
      <c r="BB55" s="122">
        <f>'SKA2402 - SO 102 Těchlovi...'!F35</f>
        <v>0</v>
      </c>
      <c r="BC55" s="122">
        <f>'SKA2402 - SO 102 Těchlovi...'!F36</f>
        <v>0</v>
      </c>
      <c r="BD55" s="124">
        <f>'SKA2402 - SO 102 Těchlovi...'!F37</f>
        <v>0</v>
      </c>
      <c r="BE55" s="7"/>
      <c r="BT55" s="125" t="s">
        <v>89</v>
      </c>
      <c r="BV55" s="125" t="s">
        <v>83</v>
      </c>
      <c r="BW55" s="125" t="s">
        <v>90</v>
      </c>
      <c r="BX55" s="125" t="s">
        <v>5</v>
      </c>
      <c r="CL55" s="125" t="s">
        <v>18</v>
      </c>
      <c r="CM55" s="125" t="s">
        <v>20</v>
      </c>
    </row>
    <row r="56" s="7" customFormat="1" ht="37.5" customHeight="1">
      <c r="A56" s="113" t="s">
        <v>85</v>
      </c>
      <c r="B56" s="114"/>
      <c r="C56" s="115"/>
      <c r="D56" s="116" t="s">
        <v>91</v>
      </c>
      <c r="E56" s="116"/>
      <c r="F56" s="116"/>
      <c r="G56" s="116"/>
      <c r="H56" s="116"/>
      <c r="I56" s="117"/>
      <c r="J56" s="116" t="s">
        <v>92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'SKA2403 - SO 102a  Těchlo...'!J30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88</v>
      </c>
      <c r="AR56" s="120"/>
      <c r="AS56" s="121">
        <v>0</v>
      </c>
      <c r="AT56" s="122">
        <f>ROUND(SUM(AV56:AW56),2)</f>
        <v>0</v>
      </c>
      <c r="AU56" s="123">
        <f>'SKA2403 - SO 102a  Těchlo...'!P88</f>
        <v>0</v>
      </c>
      <c r="AV56" s="122">
        <f>'SKA2403 - SO 102a  Těchlo...'!J33</f>
        <v>0</v>
      </c>
      <c r="AW56" s="122">
        <f>'SKA2403 - SO 102a  Těchlo...'!J34</f>
        <v>0</v>
      </c>
      <c r="AX56" s="122">
        <f>'SKA2403 - SO 102a  Těchlo...'!J35</f>
        <v>0</v>
      </c>
      <c r="AY56" s="122">
        <f>'SKA2403 - SO 102a  Těchlo...'!J36</f>
        <v>0</v>
      </c>
      <c r="AZ56" s="122">
        <f>'SKA2403 - SO 102a  Těchlo...'!F33</f>
        <v>0</v>
      </c>
      <c r="BA56" s="122">
        <f>'SKA2403 - SO 102a  Těchlo...'!F34</f>
        <v>0</v>
      </c>
      <c r="BB56" s="122">
        <f>'SKA2403 - SO 102a  Těchlo...'!F35</f>
        <v>0</v>
      </c>
      <c r="BC56" s="122">
        <f>'SKA2403 - SO 102a  Těchlo...'!F36</f>
        <v>0</v>
      </c>
      <c r="BD56" s="124">
        <f>'SKA2403 - SO 102a  Těchlo...'!F37</f>
        <v>0</v>
      </c>
      <c r="BE56" s="7"/>
      <c r="BT56" s="125" t="s">
        <v>89</v>
      </c>
      <c r="BV56" s="125" t="s">
        <v>83</v>
      </c>
      <c r="BW56" s="125" t="s">
        <v>93</v>
      </c>
      <c r="BX56" s="125" t="s">
        <v>5</v>
      </c>
      <c r="CL56" s="125" t="s">
        <v>18</v>
      </c>
      <c r="CM56" s="125" t="s">
        <v>20</v>
      </c>
    </row>
    <row r="57" s="7" customFormat="1" ht="24.75" customHeight="1">
      <c r="A57" s="113" t="s">
        <v>85</v>
      </c>
      <c r="B57" s="114"/>
      <c r="C57" s="115"/>
      <c r="D57" s="116" t="s">
        <v>94</v>
      </c>
      <c r="E57" s="116"/>
      <c r="F57" s="116"/>
      <c r="G57" s="116"/>
      <c r="H57" s="116"/>
      <c r="I57" s="117"/>
      <c r="J57" s="116" t="s">
        <v>95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'SKA2404 - SO 103  Víchov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88</v>
      </c>
      <c r="AR57" s="120"/>
      <c r="AS57" s="121">
        <v>0</v>
      </c>
      <c r="AT57" s="122">
        <f>ROUND(SUM(AV57:AW57),2)</f>
        <v>0</v>
      </c>
      <c r="AU57" s="123">
        <f>'SKA2404 - SO 103  Víchov ...'!P87</f>
        <v>0</v>
      </c>
      <c r="AV57" s="122">
        <f>'SKA2404 - SO 103  Víchov ...'!J33</f>
        <v>0</v>
      </c>
      <c r="AW57" s="122">
        <f>'SKA2404 - SO 103  Víchov ...'!J34</f>
        <v>0</v>
      </c>
      <c r="AX57" s="122">
        <f>'SKA2404 - SO 103  Víchov ...'!J35</f>
        <v>0</v>
      </c>
      <c r="AY57" s="122">
        <f>'SKA2404 - SO 103  Víchov ...'!J36</f>
        <v>0</v>
      </c>
      <c r="AZ57" s="122">
        <f>'SKA2404 - SO 103  Víchov ...'!F33</f>
        <v>0</v>
      </c>
      <c r="BA57" s="122">
        <f>'SKA2404 - SO 103  Víchov ...'!F34</f>
        <v>0</v>
      </c>
      <c r="BB57" s="122">
        <f>'SKA2404 - SO 103  Víchov ...'!F35</f>
        <v>0</v>
      </c>
      <c r="BC57" s="122">
        <f>'SKA2404 - SO 103  Víchov ...'!F36</f>
        <v>0</v>
      </c>
      <c r="BD57" s="124">
        <f>'SKA2404 - SO 103  Víchov ...'!F37</f>
        <v>0</v>
      </c>
      <c r="BE57" s="7"/>
      <c r="BT57" s="125" t="s">
        <v>89</v>
      </c>
      <c r="BV57" s="125" t="s">
        <v>83</v>
      </c>
      <c r="BW57" s="125" t="s">
        <v>96</v>
      </c>
      <c r="BX57" s="125" t="s">
        <v>5</v>
      </c>
      <c r="CL57" s="125" t="s">
        <v>18</v>
      </c>
      <c r="CM57" s="125" t="s">
        <v>20</v>
      </c>
    </row>
    <row r="58" s="7" customFormat="1" ht="24.75" customHeight="1">
      <c r="A58" s="113" t="s">
        <v>85</v>
      </c>
      <c r="B58" s="114"/>
      <c r="C58" s="115"/>
      <c r="D58" s="116" t="s">
        <v>97</v>
      </c>
      <c r="E58" s="116"/>
      <c r="F58" s="116"/>
      <c r="G58" s="116"/>
      <c r="H58" s="116"/>
      <c r="I58" s="117"/>
      <c r="J58" s="116" t="s">
        <v>98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'SKA2405 - VON'!J30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88</v>
      </c>
      <c r="AR58" s="120"/>
      <c r="AS58" s="126">
        <v>0</v>
      </c>
      <c r="AT58" s="127">
        <f>ROUND(SUM(AV58:AW58),2)</f>
        <v>0</v>
      </c>
      <c r="AU58" s="128">
        <f>'SKA2405 - VON'!P84</f>
        <v>0</v>
      </c>
      <c r="AV58" s="127">
        <f>'SKA2405 - VON'!J33</f>
        <v>0</v>
      </c>
      <c r="AW58" s="127">
        <f>'SKA2405 - VON'!J34</f>
        <v>0</v>
      </c>
      <c r="AX58" s="127">
        <f>'SKA2405 - VON'!J35</f>
        <v>0</v>
      </c>
      <c r="AY58" s="127">
        <f>'SKA2405 - VON'!J36</f>
        <v>0</v>
      </c>
      <c r="AZ58" s="127">
        <f>'SKA2405 - VON'!F33</f>
        <v>0</v>
      </c>
      <c r="BA58" s="127">
        <f>'SKA2405 - VON'!F34</f>
        <v>0</v>
      </c>
      <c r="BB58" s="127">
        <f>'SKA2405 - VON'!F35</f>
        <v>0</v>
      </c>
      <c r="BC58" s="127">
        <f>'SKA2405 - VON'!F36</f>
        <v>0</v>
      </c>
      <c r="BD58" s="129">
        <f>'SKA2405 - VON'!F37</f>
        <v>0</v>
      </c>
      <c r="BE58" s="7"/>
      <c r="BT58" s="125" t="s">
        <v>89</v>
      </c>
      <c r="BV58" s="125" t="s">
        <v>83</v>
      </c>
      <c r="BW58" s="125" t="s">
        <v>99</v>
      </c>
      <c r="BX58" s="125" t="s">
        <v>5</v>
      </c>
      <c r="CL58" s="125" t="s">
        <v>18</v>
      </c>
      <c r="CM58" s="125" t="s">
        <v>20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YyvSZ4ZbHZFE8UgdVhL+nysMTliao8xNehp/aysRCLYURkxS14cXJnrrOt3APhzcEhj4rZe0U8Yye9jZW77AdA==" hashValue="Xb4PHOkBkTlbLzQEKMIfpMtmFKeLe6rmaJvE7uTeq0scH6cx7unfcxZgR3UBmVNROH1xAtSzqVQEGcYHJn8/9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KA2402 - SO 102 Těchlovi...'!C2" display="/"/>
    <hyperlink ref="A56" location="'SKA2403 - SO 102a  Těchlo...'!C2" display="/"/>
    <hyperlink ref="A57" location="'SKA2404 - SO 103  Víchov ...'!C2" display="/"/>
    <hyperlink ref="A58" location="'SKA2405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20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15</v>
      </c>
      <c r="L6" s="21"/>
    </row>
    <row r="7" s="1" customFormat="1" ht="16.5" customHeight="1">
      <c r="B7" s="21"/>
      <c r="E7" s="135" t="str">
        <f>'Rekapitulace stavby'!K6</f>
        <v>II/230 Víchov - Těchlovice , oprava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17</v>
      </c>
      <c r="E11" s="40"/>
      <c r="F11" s="138" t="s">
        <v>18</v>
      </c>
      <c r="G11" s="40"/>
      <c r="H11" s="40"/>
      <c r="I11" s="134" t="s">
        <v>19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31. 10. 2022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29</v>
      </c>
      <c r="E14" s="40"/>
      <c r="F14" s="40"/>
      <c r="G14" s="40"/>
      <c r="H14" s="40"/>
      <c r="I14" s="134" t="s">
        <v>30</v>
      </c>
      <c r="J14" s="138" t="s">
        <v>31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32</v>
      </c>
      <c r="F15" s="40"/>
      <c r="G15" s="40"/>
      <c r="H15" s="40"/>
      <c r="I15" s="134" t="s">
        <v>33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30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33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30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33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30</v>
      </c>
      <c r="J23" s="138" t="s">
        <v>42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43</v>
      </c>
      <c r="F24" s="40"/>
      <c r="G24" s="40"/>
      <c r="H24" s="40"/>
      <c r="I24" s="134" t="s">
        <v>33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47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49</v>
      </c>
      <c r="G32" s="40"/>
      <c r="H32" s="40"/>
      <c r="I32" s="147" t="s">
        <v>48</v>
      </c>
      <c r="J32" s="147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51</v>
      </c>
      <c r="E33" s="134" t="s">
        <v>52</v>
      </c>
      <c r="F33" s="149">
        <f>ROUND((SUM(BE87:BE403)),  2)</f>
        <v>0</v>
      </c>
      <c r="G33" s="40"/>
      <c r="H33" s="40"/>
      <c r="I33" s="150">
        <v>0.20999999999999999</v>
      </c>
      <c r="J33" s="149">
        <f>ROUND(((SUM(BE87:BE403))*I33),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49">
        <f>ROUND((SUM(BF87:BF403)),  2)</f>
        <v>0</v>
      </c>
      <c r="G34" s="40"/>
      <c r="H34" s="40"/>
      <c r="I34" s="150">
        <v>0.14999999999999999</v>
      </c>
      <c r="J34" s="149">
        <f>ROUND(((SUM(BF87:BF403))*I34),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49">
        <f>ROUND((SUM(BG87:BG403)),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49">
        <f>ROUND((SUM(BH87:BH403)),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49">
        <f>ROUND((SUM(BI87:BI403)),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57</v>
      </c>
      <c r="E39" s="153"/>
      <c r="F39" s="153"/>
      <c r="G39" s="154" t="s">
        <v>58</v>
      </c>
      <c r="H39" s="155" t="s">
        <v>59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15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II/230 Víchov - Těchlovice , oprava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SKA2402 - SO 102 Těchlovice -  Víchov  extravilan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21</v>
      </c>
      <c r="D52" s="42"/>
      <c r="E52" s="42"/>
      <c r="F52" s="28" t="str">
        <f>F12</f>
        <v xml:space="preserve"> </v>
      </c>
      <c r="G52" s="42"/>
      <c r="H52" s="42"/>
      <c r="I52" s="33" t="s">
        <v>23</v>
      </c>
      <c r="J52" s="74" t="str">
        <f>IF(J12="","",J12)</f>
        <v>31. 10. 2022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29</v>
      </c>
      <c r="D54" s="42"/>
      <c r="E54" s="42"/>
      <c r="F54" s="28" t="str">
        <f>E15</f>
        <v>SÚS Plzeňského kraje</v>
      </c>
      <c r="G54" s="42"/>
      <c r="H54" s="42"/>
      <c r="I54" s="33" t="s">
        <v>36</v>
      </c>
      <c r="J54" s="38" t="str">
        <f>E21</f>
        <v xml:space="preserve">Projekční kancelář Ing.Škubalová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J134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J144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J167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112</v>
      </c>
      <c r="E65" s="176"/>
      <c r="F65" s="176"/>
      <c r="G65" s="176"/>
      <c r="H65" s="176"/>
      <c r="I65" s="176"/>
      <c r="J65" s="177">
        <f>J242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113</v>
      </c>
      <c r="E66" s="176"/>
      <c r="F66" s="176"/>
      <c r="G66" s="176"/>
      <c r="H66" s="176"/>
      <c r="I66" s="176"/>
      <c r="J66" s="177">
        <f>J358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114</v>
      </c>
      <c r="E67" s="176"/>
      <c r="F67" s="176"/>
      <c r="G67" s="176"/>
      <c r="H67" s="176"/>
      <c r="I67" s="176"/>
      <c r="J67" s="177">
        <f>J401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115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II/230 Víchov - Těchlovice , oprava</v>
      </c>
      <c r="F77" s="33"/>
      <c r="G77" s="33"/>
      <c r="H77" s="33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101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 xml:space="preserve">SKA2402 - SO 102 Těchlovice -  Víchov  extravilan 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21</v>
      </c>
      <c r="D81" s="42"/>
      <c r="E81" s="42"/>
      <c r="F81" s="28" t="str">
        <f>F12</f>
        <v xml:space="preserve"> </v>
      </c>
      <c r="G81" s="42"/>
      <c r="H81" s="42"/>
      <c r="I81" s="33" t="s">
        <v>23</v>
      </c>
      <c r="J81" s="74" t="str">
        <f>IF(J12="","",J12)</f>
        <v>31. 10. 2022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29</v>
      </c>
      <c r="D83" s="42"/>
      <c r="E83" s="42"/>
      <c r="F83" s="28" t="str">
        <f>E15</f>
        <v>SÚS Plzeňského kraje</v>
      </c>
      <c r="G83" s="42"/>
      <c r="H83" s="42"/>
      <c r="I83" s="33" t="s">
        <v>36</v>
      </c>
      <c r="J83" s="38" t="str">
        <f>E21</f>
        <v xml:space="preserve">Projekční kancelář Ing.Škubalová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34</v>
      </c>
      <c r="D84" s="42"/>
      <c r="E84" s="42"/>
      <c r="F84" s="28" t="str">
        <f>IF(E18="","",E18)</f>
        <v>Vyplň údaj</v>
      </c>
      <c r="G84" s="42"/>
      <c r="H84" s="42"/>
      <c r="I84" s="33" t="s">
        <v>41</v>
      </c>
      <c r="J84" s="38" t="str">
        <f>E24</f>
        <v>Straka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116</v>
      </c>
      <c r="D86" s="182" t="s">
        <v>66</v>
      </c>
      <c r="E86" s="182" t="s">
        <v>62</v>
      </c>
      <c r="F86" s="182" t="s">
        <v>63</v>
      </c>
      <c r="G86" s="182" t="s">
        <v>117</v>
      </c>
      <c r="H86" s="182" t="s">
        <v>118</v>
      </c>
      <c r="I86" s="182" t="s">
        <v>119</v>
      </c>
      <c r="J86" s="182" t="s">
        <v>105</v>
      </c>
      <c r="K86" s="183" t="s">
        <v>120</v>
      </c>
      <c r="L86" s="184"/>
      <c r="M86" s="94" t="s">
        <v>31</v>
      </c>
      <c r="N86" s="95" t="s">
        <v>51</v>
      </c>
      <c r="O86" s="95" t="s">
        <v>121</v>
      </c>
      <c r="P86" s="95" t="s">
        <v>122</v>
      </c>
      <c r="Q86" s="95" t="s">
        <v>123</v>
      </c>
      <c r="R86" s="95" t="s">
        <v>124</v>
      </c>
      <c r="S86" s="95" t="s">
        <v>125</v>
      </c>
      <c r="T86" s="96" t="s">
        <v>126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127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1355.7299495000002</v>
      </c>
      <c r="S87" s="98"/>
      <c r="T87" s="188">
        <f>T88</f>
        <v>4109.2789999999995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80</v>
      </c>
      <c r="AU87" s="18" t="s">
        <v>106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80</v>
      </c>
      <c r="E88" s="193" t="s">
        <v>128</v>
      </c>
      <c r="F88" s="193" t="s">
        <v>129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P89+P134+P144+P167+P242+P358+P401</f>
        <v>0</v>
      </c>
      <c r="Q88" s="198"/>
      <c r="R88" s="199">
        <f>R89+R134+R144+R167+R242+R358+R401</f>
        <v>1355.7299495000002</v>
      </c>
      <c r="S88" s="198"/>
      <c r="T88" s="200">
        <f>T89+T134+T144+T167+T242+T358+T401</f>
        <v>4109.2789999999995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89</v>
      </c>
      <c r="AT88" s="202" t="s">
        <v>80</v>
      </c>
      <c r="AU88" s="202" t="s">
        <v>81</v>
      </c>
      <c r="AY88" s="201" t="s">
        <v>130</v>
      </c>
      <c r="BK88" s="203">
        <f>BK89+BK134+BK144+BK167+BK242+BK358+BK401</f>
        <v>0</v>
      </c>
    </row>
    <row r="89" s="12" customFormat="1" ht="22.8" customHeight="1">
      <c r="A89" s="12"/>
      <c r="B89" s="190"/>
      <c r="C89" s="191"/>
      <c r="D89" s="192" t="s">
        <v>80</v>
      </c>
      <c r="E89" s="204" t="s">
        <v>89</v>
      </c>
      <c r="F89" s="204" t="s">
        <v>131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SUM(P90:P133)</f>
        <v>0</v>
      </c>
      <c r="Q89" s="198"/>
      <c r="R89" s="199">
        <f>SUM(R90:R133)</f>
        <v>1.5307599999999999</v>
      </c>
      <c r="S89" s="198"/>
      <c r="T89" s="200">
        <f>SUM(T90:T133)</f>
        <v>2557.7199999999998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89</v>
      </c>
      <c r="AT89" s="202" t="s">
        <v>80</v>
      </c>
      <c r="AU89" s="202" t="s">
        <v>89</v>
      </c>
      <c r="AY89" s="201" t="s">
        <v>130</v>
      </c>
      <c r="BK89" s="203">
        <f>SUM(BK90:BK133)</f>
        <v>0</v>
      </c>
    </row>
    <row r="90" s="2" customFormat="1" ht="37.8" customHeight="1">
      <c r="A90" s="40"/>
      <c r="B90" s="41"/>
      <c r="C90" s="206" t="s">
        <v>89</v>
      </c>
      <c r="D90" s="206" t="s">
        <v>132</v>
      </c>
      <c r="E90" s="207" t="s">
        <v>133</v>
      </c>
      <c r="F90" s="208" t="s">
        <v>134</v>
      </c>
      <c r="G90" s="209" t="s">
        <v>135</v>
      </c>
      <c r="H90" s="210">
        <v>132</v>
      </c>
      <c r="I90" s="211"/>
      <c r="J90" s="210">
        <f>ROUND(I90*H90,2)</f>
        <v>0</v>
      </c>
      <c r="K90" s="208" t="s">
        <v>136</v>
      </c>
      <c r="L90" s="46"/>
      <c r="M90" s="212" t="s">
        <v>31</v>
      </c>
      <c r="N90" s="213" t="s">
        <v>52</v>
      </c>
      <c r="O90" s="86"/>
      <c r="P90" s="214">
        <f>O90*H90</f>
        <v>0</v>
      </c>
      <c r="Q90" s="214">
        <v>0</v>
      </c>
      <c r="R90" s="214">
        <f>Q90*H90</f>
        <v>0</v>
      </c>
      <c r="S90" s="214">
        <v>0.32500000000000001</v>
      </c>
      <c r="T90" s="215">
        <f>S90*H90</f>
        <v>42.899999999999999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137</v>
      </c>
      <c r="AT90" s="216" t="s">
        <v>132</v>
      </c>
      <c r="AU90" s="216" t="s">
        <v>20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89</v>
      </c>
      <c r="BK90" s="217">
        <f>ROUND(I90*H90,2)</f>
        <v>0</v>
      </c>
      <c r="BL90" s="18" t="s">
        <v>137</v>
      </c>
      <c r="BM90" s="216" t="s">
        <v>138</v>
      </c>
    </row>
    <row r="91" s="2" customFormat="1">
      <c r="A91" s="40"/>
      <c r="B91" s="41"/>
      <c r="C91" s="42"/>
      <c r="D91" s="218" t="s">
        <v>139</v>
      </c>
      <c r="E91" s="42"/>
      <c r="F91" s="219" t="s">
        <v>140</v>
      </c>
      <c r="G91" s="42"/>
      <c r="H91" s="42"/>
      <c r="I91" s="220"/>
      <c r="J91" s="42"/>
      <c r="K91" s="42"/>
      <c r="L91" s="46"/>
      <c r="M91" s="221"/>
      <c r="N91" s="22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139</v>
      </c>
      <c r="AU91" s="18" t="s">
        <v>20</v>
      </c>
    </row>
    <row r="92" s="13" customFormat="1">
      <c r="A92" s="13"/>
      <c r="B92" s="223"/>
      <c r="C92" s="224"/>
      <c r="D92" s="225" t="s">
        <v>141</v>
      </c>
      <c r="E92" s="226" t="s">
        <v>31</v>
      </c>
      <c r="F92" s="227" t="s">
        <v>142</v>
      </c>
      <c r="G92" s="224"/>
      <c r="H92" s="228">
        <v>132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141</v>
      </c>
      <c r="AU92" s="234" t="s">
        <v>20</v>
      </c>
      <c r="AV92" s="13" t="s">
        <v>20</v>
      </c>
      <c r="AW92" s="13" t="s">
        <v>40</v>
      </c>
      <c r="AX92" s="13" t="s">
        <v>81</v>
      </c>
      <c r="AY92" s="234" t="s">
        <v>130</v>
      </c>
    </row>
    <row r="93" s="14" customFormat="1">
      <c r="A93" s="14"/>
      <c r="B93" s="235"/>
      <c r="C93" s="236"/>
      <c r="D93" s="225" t="s">
        <v>141</v>
      </c>
      <c r="E93" s="237" t="s">
        <v>31</v>
      </c>
      <c r="F93" s="238" t="s">
        <v>143</v>
      </c>
      <c r="G93" s="236"/>
      <c r="H93" s="237" t="s">
        <v>31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141</v>
      </c>
      <c r="AU93" s="244" t="s">
        <v>20</v>
      </c>
      <c r="AV93" s="14" t="s">
        <v>89</v>
      </c>
      <c r="AW93" s="14" t="s">
        <v>40</v>
      </c>
      <c r="AX93" s="14" t="s">
        <v>81</v>
      </c>
      <c r="AY93" s="244" t="s">
        <v>130</v>
      </c>
    </row>
    <row r="94" s="15" customFormat="1">
      <c r="A94" s="15"/>
      <c r="B94" s="245"/>
      <c r="C94" s="246"/>
      <c r="D94" s="225" t="s">
        <v>141</v>
      </c>
      <c r="E94" s="247" t="s">
        <v>31</v>
      </c>
      <c r="F94" s="248" t="s">
        <v>144</v>
      </c>
      <c r="G94" s="246"/>
      <c r="H94" s="249">
        <v>132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5" t="s">
        <v>141</v>
      </c>
      <c r="AU94" s="255" t="s">
        <v>20</v>
      </c>
      <c r="AV94" s="15" t="s">
        <v>137</v>
      </c>
      <c r="AW94" s="15" t="s">
        <v>40</v>
      </c>
      <c r="AX94" s="15" t="s">
        <v>89</v>
      </c>
      <c r="AY94" s="255" t="s">
        <v>130</v>
      </c>
    </row>
    <row r="95" s="2" customFormat="1" ht="24.15" customHeight="1">
      <c r="A95" s="40"/>
      <c r="B95" s="41"/>
      <c r="C95" s="206" t="s">
        <v>20</v>
      </c>
      <c r="D95" s="206" t="s">
        <v>132</v>
      </c>
      <c r="E95" s="207" t="s">
        <v>145</v>
      </c>
      <c r="F95" s="208" t="s">
        <v>146</v>
      </c>
      <c r="G95" s="209" t="s">
        <v>135</v>
      </c>
      <c r="H95" s="210">
        <v>2570.4000000000001</v>
      </c>
      <c r="I95" s="211"/>
      <c r="J95" s="210">
        <f>ROUND(I95*H95,2)</f>
        <v>0</v>
      </c>
      <c r="K95" s="208" t="s">
        <v>136</v>
      </c>
      <c r="L95" s="46"/>
      <c r="M95" s="212" t="s">
        <v>31</v>
      </c>
      <c r="N95" s="213" t="s">
        <v>52</v>
      </c>
      <c r="O95" s="86"/>
      <c r="P95" s="214">
        <f>O95*H95</f>
        <v>0</v>
      </c>
      <c r="Q95" s="214">
        <v>6.9999999999999994E-05</v>
      </c>
      <c r="R95" s="214">
        <f>Q95*H95</f>
        <v>0.17992799999999998</v>
      </c>
      <c r="S95" s="214">
        <v>0.11500000000000001</v>
      </c>
      <c r="T95" s="215">
        <f>S95*H95</f>
        <v>295.596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6" t="s">
        <v>137</v>
      </c>
      <c r="AT95" s="216" t="s">
        <v>132</v>
      </c>
      <c r="AU95" s="216" t="s">
        <v>20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89</v>
      </c>
      <c r="BK95" s="217">
        <f>ROUND(I95*H95,2)</f>
        <v>0</v>
      </c>
      <c r="BL95" s="18" t="s">
        <v>137</v>
      </c>
      <c r="BM95" s="216" t="s">
        <v>147</v>
      </c>
    </row>
    <row r="96" s="2" customFormat="1">
      <c r="A96" s="40"/>
      <c r="B96" s="41"/>
      <c r="C96" s="42"/>
      <c r="D96" s="218" t="s">
        <v>139</v>
      </c>
      <c r="E96" s="42"/>
      <c r="F96" s="219" t="s">
        <v>148</v>
      </c>
      <c r="G96" s="42"/>
      <c r="H96" s="42"/>
      <c r="I96" s="220"/>
      <c r="J96" s="42"/>
      <c r="K96" s="42"/>
      <c r="L96" s="46"/>
      <c r="M96" s="221"/>
      <c r="N96" s="22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139</v>
      </c>
      <c r="AU96" s="18" t="s">
        <v>20</v>
      </c>
    </row>
    <row r="97" s="13" customFormat="1">
      <c r="A97" s="13"/>
      <c r="B97" s="223"/>
      <c r="C97" s="224"/>
      <c r="D97" s="225" t="s">
        <v>141</v>
      </c>
      <c r="E97" s="226" t="s">
        <v>31</v>
      </c>
      <c r="F97" s="227" t="s">
        <v>149</v>
      </c>
      <c r="G97" s="224"/>
      <c r="H97" s="228">
        <v>96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141</v>
      </c>
      <c r="AU97" s="234" t="s">
        <v>20</v>
      </c>
      <c r="AV97" s="13" t="s">
        <v>20</v>
      </c>
      <c r="AW97" s="13" t="s">
        <v>40</v>
      </c>
      <c r="AX97" s="13" t="s">
        <v>81</v>
      </c>
      <c r="AY97" s="234" t="s">
        <v>130</v>
      </c>
    </row>
    <row r="98" s="14" customFormat="1">
      <c r="A98" s="14"/>
      <c r="B98" s="235"/>
      <c r="C98" s="236"/>
      <c r="D98" s="225" t="s">
        <v>141</v>
      </c>
      <c r="E98" s="237" t="s">
        <v>31</v>
      </c>
      <c r="F98" s="238" t="s">
        <v>150</v>
      </c>
      <c r="G98" s="236"/>
      <c r="H98" s="237" t="s">
        <v>31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141</v>
      </c>
      <c r="AU98" s="244" t="s">
        <v>20</v>
      </c>
      <c r="AV98" s="14" t="s">
        <v>89</v>
      </c>
      <c r="AW98" s="14" t="s">
        <v>40</v>
      </c>
      <c r="AX98" s="14" t="s">
        <v>81</v>
      </c>
      <c r="AY98" s="244" t="s">
        <v>130</v>
      </c>
    </row>
    <row r="99" s="13" customFormat="1">
      <c r="A99" s="13"/>
      <c r="B99" s="223"/>
      <c r="C99" s="224"/>
      <c r="D99" s="225" t="s">
        <v>141</v>
      </c>
      <c r="E99" s="226" t="s">
        <v>31</v>
      </c>
      <c r="F99" s="227" t="s">
        <v>151</v>
      </c>
      <c r="G99" s="224"/>
      <c r="H99" s="228">
        <v>474.39999999999998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141</v>
      </c>
      <c r="AU99" s="234" t="s">
        <v>20</v>
      </c>
      <c r="AV99" s="13" t="s">
        <v>20</v>
      </c>
      <c r="AW99" s="13" t="s">
        <v>40</v>
      </c>
      <c r="AX99" s="13" t="s">
        <v>81</v>
      </c>
      <c r="AY99" s="234" t="s">
        <v>130</v>
      </c>
    </row>
    <row r="100" s="14" customFormat="1">
      <c r="A100" s="14"/>
      <c r="B100" s="235"/>
      <c r="C100" s="236"/>
      <c r="D100" s="225" t="s">
        <v>141</v>
      </c>
      <c r="E100" s="237" t="s">
        <v>31</v>
      </c>
      <c r="F100" s="238" t="s">
        <v>152</v>
      </c>
      <c r="G100" s="236"/>
      <c r="H100" s="237" t="s">
        <v>31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141</v>
      </c>
      <c r="AU100" s="244" t="s">
        <v>20</v>
      </c>
      <c r="AV100" s="14" t="s">
        <v>89</v>
      </c>
      <c r="AW100" s="14" t="s">
        <v>40</v>
      </c>
      <c r="AX100" s="14" t="s">
        <v>81</v>
      </c>
      <c r="AY100" s="244" t="s">
        <v>130</v>
      </c>
    </row>
    <row r="101" s="13" customFormat="1">
      <c r="A101" s="13"/>
      <c r="B101" s="223"/>
      <c r="C101" s="224"/>
      <c r="D101" s="225" t="s">
        <v>141</v>
      </c>
      <c r="E101" s="226" t="s">
        <v>31</v>
      </c>
      <c r="F101" s="227" t="s">
        <v>153</v>
      </c>
      <c r="G101" s="224"/>
      <c r="H101" s="228">
        <v>2000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141</v>
      </c>
      <c r="AU101" s="234" t="s">
        <v>20</v>
      </c>
      <c r="AV101" s="13" t="s">
        <v>20</v>
      </c>
      <c r="AW101" s="13" t="s">
        <v>40</v>
      </c>
      <c r="AX101" s="13" t="s">
        <v>81</v>
      </c>
      <c r="AY101" s="234" t="s">
        <v>130</v>
      </c>
    </row>
    <row r="102" s="14" customFormat="1">
      <c r="A102" s="14"/>
      <c r="B102" s="235"/>
      <c r="C102" s="236"/>
      <c r="D102" s="225" t="s">
        <v>141</v>
      </c>
      <c r="E102" s="237" t="s">
        <v>31</v>
      </c>
      <c r="F102" s="238" t="s">
        <v>154</v>
      </c>
      <c r="G102" s="236"/>
      <c r="H102" s="237" t="s">
        <v>31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141</v>
      </c>
      <c r="AU102" s="244" t="s">
        <v>20</v>
      </c>
      <c r="AV102" s="14" t="s">
        <v>89</v>
      </c>
      <c r="AW102" s="14" t="s">
        <v>40</v>
      </c>
      <c r="AX102" s="14" t="s">
        <v>81</v>
      </c>
      <c r="AY102" s="244" t="s">
        <v>130</v>
      </c>
    </row>
    <row r="103" s="15" customFormat="1">
      <c r="A103" s="15"/>
      <c r="B103" s="245"/>
      <c r="C103" s="246"/>
      <c r="D103" s="225" t="s">
        <v>141</v>
      </c>
      <c r="E103" s="247" t="s">
        <v>31</v>
      </c>
      <c r="F103" s="248" t="s">
        <v>144</v>
      </c>
      <c r="G103" s="246"/>
      <c r="H103" s="249">
        <v>2570.4000000000001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141</v>
      </c>
      <c r="AU103" s="255" t="s">
        <v>20</v>
      </c>
      <c r="AV103" s="15" t="s">
        <v>137</v>
      </c>
      <c r="AW103" s="15" t="s">
        <v>40</v>
      </c>
      <c r="AX103" s="15" t="s">
        <v>89</v>
      </c>
      <c r="AY103" s="255" t="s">
        <v>130</v>
      </c>
    </row>
    <row r="104" s="2" customFormat="1" ht="24.15" customHeight="1">
      <c r="A104" s="40"/>
      <c r="B104" s="41"/>
      <c r="C104" s="206" t="s">
        <v>155</v>
      </c>
      <c r="D104" s="206" t="s">
        <v>132</v>
      </c>
      <c r="E104" s="207" t="s">
        <v>156</v>
      </c>
      <c r="F104" s="208" t="s">
        <v>157</v>
      </c>
      <c r="G104" s="209" t="s">
        <v>135</v>
      </c>
      <c r="H104" s="210">
        <v>19297.599999999999</v>
      </c>
      <c r="I104" s="211"/>
      <c r="J104" s="210">
        <f>ROUND(I104*H104,2)</f>
        <v>0</v>
      </c>
      <c r="K104" s="208" t="s">
        <v>136</v>
      </c>
      <c r="L104" s="46"/>
      <c r="M104" s="212" t="s">
        <v>31</v>
      </c>
      <c r="N104" s="213" t="s">
        <v>52</v>
      </c>
      <c r="O104" s="86"/>
      <c r="P104" s="214">
        <f>O104*H104</f>
        <v>0</v>
      </c>
      <c r="Q104" s="214">
        <v>6.9999999999999994E-05</v>
      </c>
      <c r="R104" s="214">
        <f>Q104*H104</f>
        <v>1.3508319999999998</v>
      </c>
      <c r="S104" s="214">
        <v>0.11500000000000001</v>
      </c>
      <c r="T104" s="215">
        <f>S104*H104</f>
        <v>2219.2239999999997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137</v>
      </c>
      <c r="AT104" s="216" t="s">
        <v>132</v>
      </c>
      <c r="AU104" s="216" t="s">
        <v>20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89</v>
      </c>
      <c r="BK104" s="217">
        <f>ROUND(I104*H104,2)</f>
        <v>0</v>
      </c>
      <c r="BL104" s="18" t="s">
        <v>137</v>
      </c>
      <c r="BM104" s="216" t="s">
        <v>158</v>
      </c>
    </row>
    <row r="105" s="2" customFormat="1">
      <c r="A105" s="40"/>
      <c r="B105" s="41"/>
      <c r="C105" s="42"/>
      <c r="D105" s="218" t="s">
        <v>139</v>
      </c>
      <c r="E105" s="42"/>
      <c r="F105" s="219" t="s">
        <v>159</v>
      </c>
      <c r="G105" s="42"/>
      <c r="H105" s="42"/>
      <c r="I105" s="220"/>
      <c r="J105" s="42"/>
      <c r="K105" s="42"/>
      <c r="L105" s="46"/>
      <c r="M105" s="221"/>
      <c r="N105" s="22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139</v>
      </c>
      <c r="AU105" s="18" t="s">
        <v>20</v>
      </c>
    </row>
    <row r="106" s="13" customFormat="1">
      <c r="A106" s="13"/>
      <c r="B106" s="223"/>
      <c r="C106" s="224"/>
      <c r="D106" s="225" t="s">
        <v>141</v>
      </c>
      <c r="E106" s="226" t="s">
        <v>31</v>
      </c>
      <c r="F106" s="227" t="s">
        <v>160</v>
      </c>
      <c r="G106" s="224"/>
      <c r="H106" s="228">
        <v>19297.599999999999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141</v>
      </c>
      <c r="AU106" s="234" t="s">
        <v>20</v>
      </c>
      <c r="AV106" s="13" t="s">
        <v>20</v>
      </c>
      <c r="AW106" s="13" t="s">
        <v>40</v>
      </c>
      <c r="AX106" s="13" t="s">
        <v>81</v>
      </c>
      <c r="AY106" s="234" t="s">
        <v>130</v>
      </c>
    </row>
    <row r="107" s="14" customFormat="1">
      <c r="A107" s="14"/>
      <c r="B107" s="235"/>
      <c r="C107" s="236"/>
      <c r="D107" s="225" t="s">
        <v>141</v>
      </c>
      <c r="E107" s="237" t="s">
        <v>31</v>
      </c>
      <c r="F107" s="238" t="s">
        <v>161</v>
      </c>
      <c r="G107" s="236"/>
      <c r="H107" s="237" t="s">
        <v>31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141</v>
      </c>
      <c r="AU107" s="244" t="s">
        <v>20</v>
      </c>
      <c r="AV107" s="14" t="s">
        <v>89</v>
      </c>
      <c r="AW107" s="14" t="s">
        <v>40</v>
      </c>
      <c r="AX107" s="14" t="s">
        <v>81</v>
      </c>
      <c r="AY107" s="244" t="s">
        <v>130</v>
      </c>
    </row>
    <row r="108" s="15" customFormat="1">
      <c r="A108" s="15"/>
      <c r="B108" s="245"/>
      <c r="C108" s="246"/>
      <c r="D108" s="225" t="s">
        <v>141</v>
      </c>
      <c r="E108" s="247" t="s">
        <v>31</v>
      </c>
      <c r="F108" s="248" t="s">
        <v>144</v>
      </c>
      <c r="G108" s="246"/>
      <c r="H108" s="249">
        <v>19297.599999999999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141</v>
      </c>
      <c r="AU108" s="255" t="s">
        <v>20</v>
      </c>
      <c r="AV108" s="15" t="s">
        <v>137</v>
      </c>
      <c r="AW108" s="15" t="s">
        <v>40</v>
      </c>
      <c r="AX108" s="15" t="s">
        <v>89</v>
      </c>
      <c r="AY108" s="255" t="s">
        <v>130</v>
      </c>
    </row>
    <row r="109" s="2" customFormat="1" ht="21.75" customHeight="1">
      <c r="A109" s="40"/>
      <c r="B109" s="41"/>
      <c r="C109" s="206" t="s">
        <v>137</v>
      </c>
      <c r="D109" s="206" t="s">
        <v>132</v>
      </c>
      <c r="E109" s="207" t="s">
        <v>162</v>
      </c>
      <c r="F109" s="208" t="s">
        <v>163</v>
      </c>
      <c r="G109" s="209" t="s">
        <v>164</v>
      </c>
      <c r="H109" s="210">
        <v>238.63999999999999</v>
      </c>
      <c r="I109" s="211"/>
      <c r="J109" s="210">
        <f>ROUND(I109*H109,2)</f>
        <v>0</v>
      </c>
      <c r="K109" s="208" t="s">
        <v>136</v>
      </c>
      <c r="L109" s="46"/>
      <c r="M109" s="212" t="s">
        <v>31</v>
      </c>
      <c r="N109" s="213" t="s">
        <v>52</v>
      </c>
      <c r="O109" s="86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6" t="s">
        <v>137</v>
      </c>
      <c r="AT109" s="216" t="s">
        <v>132</v>
      </c>
      <c r="AU109" s="216" t="s">
        <v>20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89</v>
      </c>
      <c r="BK109" s="217">
        <f>ROUND(I109*H109,2)</f>
        <v>0</v>
      </c>
      <c r="BL109" s="18" t="s">
        <v>137</v>
      </c>
      <c r="BM109" s="216" t="s">
        <v>165</v>
      </c>
    </row>
    <row r="110" s="2" customFormat="1">
      <c r="A110" s="40"/>
      <c r="B110" s="41"/>
      <c r="C110" s="42"/>
      <c r="D110" s="218" t="s">
        <v>139</v>
      </c>
      <c r="E110" s="42"/>
      <c r="F110" s="219" t="s">
        <v>166</v>
      </c>
      <c r="G110" s="42"/>
      <c r="H110" s="42"/>
      <c r="I110" s="220"/>
      <c r="J110" s="42"/>
      <c r="K110" s="42"/>
      <c r="L110" s="46"/>
      <c r="M110" s="221"/>
      <c r="N110" s="22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139</v>
      </c>
      <c r="AU110" s="18" t="s">
        <v>20</v>
      </c>
    </row>
    <row r="111" s="13" customFormat="1">
      <c r="A111" s="13"/>
      <c r="B111" s="223"/>
      <c r="C111" s="224"/>
      <c r="D111" s="225" t="s">
        <v>141</v>
      </c>
      <c r="E111" s="226" t="s">
        <v>31</v>
      </c>
      <c r="F111" s="227" t="s">
        <v>167</v>
      </c>
      <c r="G111" s="224"/>
      <c r="H111" s="228">
        <v>76.799999999999997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141</v>
      </c>
      <c r="AU111" s="234" t="s">
        <v>20</v>
      </c>
      <c r="AV111" s="13" t="s">
        <v>20</v>
      </c>
      <c r="AW111" s="13" t="s">
        <v>40</v>
      </c>
      <c r="AX111" s="13" t="s">
        <v>81</v>
      </c>
      <c r="AY111" s="234" t="s">
        <v>130</v>
      </c>
    </row>
    <row r="112" s="14" customFormat="1">
      <c r="A112" s="14"/>
      <c r="B112" s="235"/>
      <c r="C112" s="236"/>
      <c r="D112" s="225" t="s">
        <v>141</v>
      </c>
      <c r="E112" s="237" t="s">
        <v>31</v>
      </c>
      <c r="F112" s="238" t="s">
        <v>168</v>
      </c>
      <c r="G112" s="236"/>
      <c r="H112" s="237" t="s">
        <v>31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141</v>
      </c>
      <c r="AU112" s="244" t="s">
        <v>20</v>
      </c>
      <c r="AV112" s="14" t="s">
        <v>89</v>
      </c>
      <c r="AW112" s="14" t="s">
        <v>40</v>
      </c>
      <c r="AX112" s="14" t="s">
        <v>81</v>
      </c>
      <c r="AY112" s="244" t="s">
        <v>130</v>
      </c>
    </row>
    <row r="113" s="13" customFormat="1">
      <c r="A113" s="13"/>
      <c r="B113" s="223"/>
      <c r="C113" s="224"/>
      <c r="D113" s="225" t="s">
        <v>141</v>
      </c>
      <c r="E113" s="226" t="s">
        <v>31</v>
      </c>
      <c r="F113" s="227" t="s">
        <v>169</v>
      </c>
      <c r="G113" s="224"/>
      <c r="H113" s="228">
        <v>103.59999999999999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141</v>
      </c>
      <c r="AU113" s="234" t="s">
        <v>20</v>
      </c>
      <c r="AV113" s="13" t="s">
        <v>20</v>
      </c>
      <c r="AW113" s="13" t="s">
        <v>40</v>
      </c>
      <c r="AX113" s="13" t="s">
        <v>81</v>
      </c>
      <c r="AY113" s="234" t="s">
        <v>130</v>
      </c>
    </row>
    <row r="114" s="14" customFormat="1">
      <c r="A114" s="14"/>
      <c r="B114" s="235"/>
      <c r="C114" s="236"/>
      <c r="D114" s="225" t="s">
        <v>141</v>
      </c>
      <c r="E114" s="237" t="s">
        <v>31</v>
      </c>
      <c r="F114" s="238" t="s">
        <v>170</v>
      </c>
      <c r="G114" s="236"/>
      <c r="H114" s="237" t="s">
        <v>31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141</v>
      </c>
      <c r="AU114" s="244" t="s">
        <v>20</v>
      </c>
      <c r="AV114" s="14" t="s">
        <v>89</v>
      </c>
      <c r="AW114" s="14" t="s">
        <v>40</v>
      </c>
      <c r="AX114" s="14" t="s">
        <v>81</v>
      </c>
      <c r="AY114" s="244" t="s">
        <v>130</v>
      </c>
    </row>
    <row r="115" s="13" customFormat="1">
      <c r="A115" s="13"/>
      <c r="B115" s="223"/>
      <c r="C115" s="224"/>
      <c r="D115" s="225" t="s">
        <v>141</v>
      </c>
      <c r="E115" s="226" t="s">
        <v>31</v>
      </c>
      <c r="F115" s="227" t="s">
        <v>171</v>
      </c>
      <c r="G115" s="224"/>
      <c r="H115" s="228">
        <v>58.240000000000002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141</v>
      </c>
      <c r="AU115" s="234" t="s">
        <v>20</v>
      </c>
      <c r="AV115" s="13" t="s">
        <v>20</v>
      </c>
      <c r="AW115" s="13" t="s">
        <v>40</v>
      </c>
      <c r="AX115" s="13" t="s">
        <v>81</v>
      </c>
      <c r="AY115" s="234" t="s">
        <v>130</v>
      </c>
    </row>
    <row r="116" s="14" customFormat="1">
      <c r="A116" s="14"/>
      <c r="B116" s="235"/>
      <c r="C116" s="236"/>
      <c r="D116" s="225" t="s">
        <v>141</v>
      </c>
      <c r="E116" s="237" t="s">
        <v>31</v>
      </c>
      <c r="F116" s="238" t="s">
        <v>172</v>
      </c>
      <c r="G116" s="236"/>
      <c r="H116" s="237" t="s">
        <v>31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141</v>
      </c>
      <c r="AU116" s="244" t="s">
        <v>20</v>
      </c>
      <c r="AV116" s="14" t="s">
        <v>89</v>
      </c>
      <c r="AW116" s="14" t="s">
        <v>40</v>
      </c>
      <c r="AX116" s="14" t="s">
        <v>81</v>
      </c>
      <c r="AY116" s="244" t="s">
        <v>130</v>
      </c>
    </row>
    <row r="117" s="15" customFormat="1">
      <c r="A117" s="15"/>
      <c r="B117" s="245"/>
      <c r="C117" s="246"/>
      <c r="D117" s="225" t="s">
        <v>141</v>
      </c>
      <c r="E117" s="247" t="s">
        <v>31</v>
      </c>
      <c r="F117" s="248" t="s">
        <v>144</v>
      </c>
      <c r="G117" s="246"/>
      <c r="H117" s="249">
        <v>238.63999999999999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141</v>
      </c>
      <c r="AU117" s="255" t="s">
        <v>20</v>
      </c>
      <c r="AV117" s="15" t="s">
        <v>137</v>
      </c>
      <c r="AW117" s="15" t="s">
        <v>40</v>
      </c>
      <c r="AX117" s="15" t="s">
        <v>89</v>
      </c>
      <c r="AY117" s="255" t="s">
        <v>130</v>
      </c>
    </row>
    <row r="118" s="2" customFormat="1" ht="37.8" customHeight="1">
      <c r="A118" s="40"/>
      <c r="B118" s="41"/>
      <c r="C118" s="206" t="s">
        <v>173</v>
      </c>
      <c r="D118" s="206" t="s">
        <v>132</v>
      </c>
      <c r="E118" s="207" t="s">
        <v>174</v>
      </c>
      <c r="F118" s="208" t="s">
        <v>175</v>
      </c>
      <c r="G118" s="209" t="s">
        <v>164</v>
      </c>
      <c r="H118" s="210">
        <v>238.63999999999999</v>
      </c>
      <c r="I118" s="211"/>
      <c r="J118" s="210">
        <f>ROUND(I118*H118,2)</f>
        <v>0</v>
      </c>
      <c r="K118" s="208" t="s">
        <v>136</v>
      </c>
      <c r="L118" s="46"/>
      <c r="M118" s="212" t="s">
        <v>31</v>
      </c>
      <c r="N118" s="213" t="s">
        <v>52</v>
      </c>
      <c r="O118" s="86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6" t="s">
        <v>137</v>
      </c>
      <c r="AT118" s="216" t="s">
        <v>132</v>
      </c>
      <c r="AU118" s="216" t="s">
        <v>20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89</v>
      </c>
      <c r="BK118" s="217">
        <f>ROUND(I118*H118,2)</f>
        <v>0</v>
      </c>
      <c r="BL118" s="18" t="s">
        <v>137</v>
      </c>
      <c r="BM118" s="216" t="s">
        <v>176</v>
      </c>
    </row>
    <row r="119" s="2" customFormat="1">
      <c r="A119" s="40"/>
      <c r="B119" s="41"/>
      <c r="C119" s="42"/>
      <c r="D119" s="218" t="s">
        <v>139</v>
      </c>
      <c r="E119" s="42"/>
      <c r="F119" s="219" t="s">
        <v>177</v>
      </c>
      <c r="G119" s="42"/>
      <c r="H119" s="42"/>
      <c r="I119" s="220"/>
      <c r="J119" s="42"/>
      <c r="K119" s="42"/>
      <c r="L119" s="46"/>
      <c r="M119" s="221"/>
      <c r="N119" s="22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139</v>
      </c>
      <c r="AU119" s="18" t="s">
        <v>20</v>
      </c>
    </row>
    <row r="120" s="13" customFormat="1">
      <c r="A120" s="13"/>
      <c r="B120" s="223"/>
      <c r="C120" s="224"/>
      <c r="D120" s="225" t="s">
        <v>141</v>
      </c>
      <c r="E120" s="226" t="s">
        <v>31</v>
      </c>
      <c r="F120" s="227" t="s">
        <v>178</v>
      </c>
      <c r="G120" s="224"/>
      <c r="H120" s="228">
        <v>238.63999999999999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141</v>
      </c>
      <c r="AU120" s="234" t="s">
        <v>20</v>
      </c>
      <c r="AV120" s="13" t="s">
        <v>20</v>
      </c>
      <c r="AW120" s="13" t="s">
        <v>40</v>
      </c>
      <c r="AX120" s="13" t="s">
        <v>81</v>
      </c>
      <c r="AY120" s="234" t="s">
        <v>130</v>
      </c>
    </row>
    <row r="121" s="15" customFormat="1">
      <c r="A121" s="15"/>
      <c r="B121" s="245"/>
      <c r="C121" s="246"/>
      <c r="D121" s="225" t="s">
        <v>141</v>
      </c>
      <c r="E121" s="247" t="s">
        <v>31</v>
      </c>
      <c r="F121" s="248" t="s">
        <v>144</v>
      </c>
      <c r="G121" s="246"/>
      <c r="H121" s="249">
        <v>238.63999999999999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141</v>
      </c>
      <c r="AU121" s="255" t="s">
        <v>20</v>
      </c>
      <c r="AV121" s="15" t="s">
        <v>137</v>
      </c>
      <c r="AW121" s="15" t="s">
        <v>40</v>
      </c>
      <c r="AX121" s="15" t="s">
        <v>89</v>
      </c>
      <c r="AY121" s="255" t="s">
        <v>130</v>
      </c>
    </row>
    <row r="122" s="2" customFormat="1" ht="37.8" customHeight="1">
      <c r="A122" s="40"/>
      <c r="B122" s="41"/>
      <c r="C122" s="206" t="s">
        <v>179</v>
      </c>
      <c r="D122" s="206" t="s">
        <v>132</v>
      </c>
      <c r="E122" s="207" t="s">
        <v>180</v>
      </c>
      <c r="F122" s="208" t="s">
        <v>181</v>
      </c>
      <c r="G122" s="209" t="s">
        <v>164</v>
      </c>
      <c r="H122" s="210">
        <v>1193.2000000000001</v>
      </c>
      <c r="I122" s="211"/>
      <c r="J122" s="210">
        <f>ROUND(I122*H122,2)</f>
        <v>0</v>
      </c>
      <c r="K122" s="208" t="s">
        <v>136</v>
      </c>
      <c r="L122" s="46"/>
      <c r="M122" s="212" t="s">
        <v>31</v>
      </c>
      <c r="N122" s="213" t="s">
        <v>52</v>
      </c>
      <c r="O122" s="86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6" t="s">
        <v>137</v>
      </c>
      <c r="AT122" s="216" t="s">
        <v>132</v>
      </c>
      <c r="AU122" s="216" t="s">
        <v>20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89</v>
      </c>
      <c r="BK122" s="217">
        <f>ROUND(I122*H122,2)</f>
        <v>0</v>
      </c>
      <c r="BL122" s="18" t="s">
        <v>137</v>
      </c>
      <c r="BM122" s="216" t="s">
        <v>182</v>
      </c>
    </row>
    <row r="123" s="2" customFormat="1">
      <c r="A123" s="40"/>
      <c r="B123" s="41"/>
      <c r="C123" s="42"/>
      <c r="D123" s="218" t="s">
        <v>139</v>
      </c>
      <c r="E123" s="42"/>
      <c r="F123" s="219" t="s">
        <v>183</v>
      </c>
      <c r="G123" s="42"/>
      <c r="H123" s="42"/>
      <c r="I123" s="220"/>
      <c r="J123" s="42"/>
      <c r="K123" s="42"/>
      <c r="L123" s="46"/>
      <c r="M123" s="221"/>
      <c r="N123" s="22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139</v>
      </c>
      <c r="AU123" s="18" t="s">
        <v>20</v>
      </c>
    </row>
    <row r="124" s="13" customFormat="1">
      <c r="A124" s="13"/>
      <c r="B124" s="223"/>
      <c r="C124" s="224"/>
      <c r="D124" s="225" t="s">
        <v>141</v>
      </c>
      <c r="E124" s="226" t="s">
        <v>31</v>
      </c>
      <c r="F124" s="227" t="s">
        <v>184</v>
      </c>
      <c r="G124" s="224"/>
      <c r="H124" s="228">
        <v>1193.2000000000001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141</v>
      </c>
      <c r="AU124" s="234" t="s">
        <v>20</v>
      </c>
      <c r="AV124" s="13" t="s">
        <v>20</v>
      </c>
      <c r="AW124" s="13" t="s">
        <v>40</v>
      </c>
      <c r="AX124" s="13" t="s">
        <v>81</v>
      </c>
      <c r="AY124" s="234" t="s">
        <v>130</v>
      </c>
    </row>
    <row r="125" s="15" customFormat="1">
      <c r="A125" s="15"/>
      <c r="B125" s="245"/>
      <c r="C125" s="246"/>
      <c r="D125" s="225" t="s">
        <v>141</v>
      </c>
      <c r="E125" s="247" t="s">
        <v>31</v>
      </c>
      <c r="F125" s="248" t="s">
        <v>144</v>
      </c>
      <c r="G125" s="246"/>
      <c r="H125" s="249">
        <v>1193.2000000000001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141</v>
      </c>
      <c r="AU125" s="255" t="s">
        <v>20</v>
      </c>
      <c r="AV125" s="15" t="s">
        <v>137</v>
      </c>
      <c r="AW125" s="15" t="s">
        <v>40</v>
      </c>
      <c r="AX125" s="15" t="s">
        <v>89</v>
      </c>
      <c r="AY125" s="255" t="s">
        <v>130</v>
      </c>
    </row>
    <row r="126" s="2" customFormat="1" ht="24.15" customHeight="1">
      <c r="A126" s="40"/>
      <c r="B126" s="41"/>
      <c r="C126" s="206" t="s">
        <v>185</v>
      </c>
      <c r="D126" s="206" t="s">
        <v>132</v>
      </c>
      <c r="E126" s="207" t="s">
        <v>186</v>
      </c>
      <c r="F126" s="208" t="s">
        <v>187</v>
      </c>
      <c r="G126" s="209" t="s">
        <v>188</v>
      </c>
      <c r="H126" s="210">
        <v>249.55000000000001</v>
      </c>
      <c r="I126" s="211"/>
      <c r="J126" s="210">
        <f>ROUND(I126*H126,2)</f>
        <v>0</v>
      </c>
      <c r="K126" s="208" t="s">
        <v>136</v>
      </c>
      <c r="L126" s="46"/>
      <c r="M126" s="212" t="s">
        <v>31</v>
      </c>
      <c r="N126" s="213" t="s">
        <v>52</v>
      </c>
      <c r="O126" s="86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6" t="s">
        <v>137</v>
      </c>
      <c r="AT126" s="216" t="s">
        <v>132</v>
      </c>
      <c r="AU126" s="216" t="s">
        <v>20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89</v>
      </c>
      <c r="BK126" s="217">
        <f>ROUND(I126*H126,2)</f>
        <v>0</v>
      </c>
      <c r="BL126" s="18" t="s">
        <v>137</v>
      </c>
      <c r="BM126" s="216" t="s">
        <v>189</v>
      </c>
    </row>
    <row r="127" s="2" customFormat="1">
      <c r="A127" s="40"/>
      <c r="B127" s="41"/>
      <c r="C127" s="42"/>
      <c r="D127" s="218" t="s">
        <v>139</v>
      </c>
      <c r="E127" s="42"/>
      <c r="F127" s="219" t="s">
        <v>190</v>
      </c>
      <c r="G127" s="42"/>
      <c r="H127" s="42"/>
      <c r="I127" s="220"/>
      <c r="J127" s="42"/>
      <c r="K127" s="42"/>
      <c r="L127" s="46"/>
      <c r="M127" s="221"/>
      <c r="N127" s="22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139</v>
      </c>
      <c r="AU127" s="18" t="s">
        <v>20</v>
      </c>
    </row>
    <row r="128" s="13" customFormat="1">
      <c r="A128" s="13"/>
      <c r="B128" s="223"/>
      <c r="C128" s="224"/>
      <c r="D128" s="225" t="s">
        <v>141</v>
      </c>
      <c r="E128" s="226" t="s">
        <v>31</v>
      </c>
      <c r="F128" s="227" t="s">
        <v>191</v>
      </c>
      <c r="G128" s="224"/>
      <c r="H128" s="228">
        <v>249.55000000000001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141</v>
      </c>
      <c r="AU128" s="234" t="s">
        <v>20</v>
      </c>
      <c r="AV128" s="13" t="s">
        <v>20</v>
      </c>
      <c r="AW128" s="13" t="s">
        <v>40</v>
      </c>
      <c r="AX128" s="13" t="s">
        <v>81</v>
      </c>
      <c r="AY128" s="234" t="s">
        <v>130</v>
      </c>
    </row>
    <row r="129" s="15" customFormat="1">
      <c r="A129" s="15"/>
      <c r="B129" s="245"/>
      <c r="C129" s="246"/>
      <c r="D129" s="225" t="s">
        <v>141</v>
      </c>
      <c r="E129" s="247" t="s">
        <v>31</v>
      </c>
      <c r="F129" s="248" t="s">
        <v>144</v>
      </c>
      <c r="G129" s="246"/>
      <c r="H129" s="249">
        <v>249.55000000000001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141</v>
      </c>
      <c r="AU129" s="255" t="s">
        <v>20</v>
      </c>
      <c r="AV129" s="15" t="s">
        <v>137</v>
      </c>
      <c r="AW129" s="15" t="s">
        <v>40</v>
      </c>
      <c r="AX129" s="15" t="s">
        <v>89</v>
      </c>
      <c r="AY129" s="255" t="s">
        <v>130</v>
      </c>
    </row>
    <row r="130" s="2" customFormat="1" ht="24.15" customHeight="1">
      <c r="A130" s="40"/>
      <c r="B130" s="41"/>
      <c r="C130" s="206" t="s">
        <v>192</v>
      </c>
      <c r="D130" s="206" t="s">
        <v>132</v>
      </c>
      <c r="E130" s="207" t="s">
        <v>193</v>
      </c>
      <c r="F130" s="208" t="s">
        <v>194</v>
      </c>
      <c r="G130" s="209" t="s">
        <v>164</v>
      </c>
      <c r="H130" s="210">
        <v>238.63999999999999</v>
      </c>
      <c r="I130" s="211"/>
      <c r="J130" s="210">
        <f>ROUND(I130*H130,2)</f>
        <v>0</v>
      </c>
      <c r="K130" s="208" t="s">
        <v>136</v>
      </c>
      <c r="L130" s="46"/>
      <c r="M130" s="212" t="s">
        <v>31</v>
      </c>
      <c r="N130" s="213" t="s">
        <v>52</v>
      </c>
      <c r="O130" s="86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137</v>
      </c>
      <c r="AT130" s="216" t="s">
        <v>132</v>
      </c>
      <c r="AU130" s="216" t="s">
        <v>20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89</v>
      </c>
      <c r="BK130" s="217">
        <f>ROUND(I130*H130,2)</f>
        <v>0</v>
      </c>
      <c r="BL130" s="18" t="s">
        <v>137</v>
      </c>
      <c r="BM130" s="216" t="s">
        <v>195</v>
      </c>
    </row>
    <row r="131" s="2" customFormat="1">
      <c r="A131" s="40"/>
      <c r="B131" s="41"/>
      <c r="C131" s="42"/>
      <c r="D131" s="218" t="s">
        <v>139</v>
      </c>
      <c r="E131" s="42"/>
      <c r="F131" s="219" t="s">
        <v>196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139</v>
      </c>
      <c r="AU131" s="18" t="s">
        <v>20</v>
      </c>
    </row>
    <row r="132" s="13" customFormat="1">
      <c r="A132" s="13"/>
      <c r="B132" s="223"/>
      <c r="C132" s="224"/>
      <c r="D132" s="225" t="s">
        <v>141</v>
      </c>
      <c r="E132" s="226" t="s">
        <v>31</v>
      </c>
      <c r="F132" s="227" t="s">
        <v>178</v>
      </c>
      <c r="G132" s="224"/>
      <c r="H132" s="228">
        <v>238.63999999999999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141</v>
      </c>
      <c r="AU132" s="234" t="s">
        <v>20</v>
      </c>
      <c r="AV132" s="13" t="s">
        <v>20</v>
      </c>
      <c r="AW132" s="13" t="s">
        <v>40</v>
      </c>
      <c r="AX132" s="13" t="s">
        <v>81</v>
      </c>
      <c r="AY132" s="234" t="s">
        <v>130</v>
      </c>
    </row>
    <row r="133" s="15" customFormat="1">
      <c r="A133" s="15"/>
      <c r="B133" s="245"/>
      <c r="C133" s="246"/>
      <c r="D133" s="225" t="s">
        <v>141</v>
      </c>
      <c r="E133" s="247" t="s">
        <v>31</v>
      </c>
      <c r="F133" s="248" t="s">
        <v>144</v>
      </c>
      <c r="G133" s="246"/>
      <c r="H133" s="249">
        <v>238.63999999999999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5" t="s">
        <v>141</v>
      </c>
      <c r="AU133" s="255" t="s">
        <v>20</v>
      </c>
      <c r="AV133" s="15" t="s">
        <v>137</v>
      </c>
      <c r="AW133" s="15" t="s">
        <v>40</v>
      </c>
      <c r="AX133" s="15" t="s">
        <v>89</v>
      </c>
      <c r="AY133" s="255" t="s">
        <v>130</v>
      </c>
    </row>
    <row r="134" s="12" customFormat="1" ht="22.8" customHeight="1">
      <c r="A134" s="12"/>
      <c r="B134" s="190"/>
      <c r="C134" s="191"/>
      <c r="D134" s="192" t="s">
        <v>80</v>
      </c>
      <c r="E134" s="204" t="s">
        <v>20</v>
      </c>
      <c r="F134" s="204" t="s">
        <v>197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SUM(P135:P143)</f>
        <v>0</v>
      </c>
      <c r="Q134" s="198"/>
      <c r="R134" s="199">
        <f>SUM(R135:R143)</f>
        <v>6.2513639999999997</v>
      </c>
      <c r="S134" s="198"/>
      <c r="T134" s="200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89</v>
      </c>
      <c r="AT134" s="202" t="s">
        <v>80</v>
      </c>
      <c r="AU134" s="202" t="s">
        <v>89</v>
      </c>
      <c r="AY134" s="201" t="s">
        <v>130</v>
      </c>
      <c r="BK134" s="203">
        <f>SUM(BK135:BK143)</f>
        <v>0</v>
      </c>
    </row>
    <row r="135" s="2" customFormat="1" ht="21.75" customHeight="1">
      <c r="A135" s="40"/>
      <c r="B135" s="41"/>
      <c r="C135" s="206" t="s">
        <v>198</v>
      </c>
      <c r="D135" s="206" t="s">
        <v>132</v>
      </c>
      <c r="E135" s="207" t="s">
        <v>199</v>
      </c>
      <c r="F135" s="208" t="s">
        <v>200</v>
      </c>
      <c r="G135" s="209" t="s">
        <v>164</v>
      </c>
      <c r="H135" s="210">
        <v>2.3500000000000001</v>
      </c>
      <c r="I135" s="211"/>
      <c r="J135" s="210">
        <f>ROUND(I135*H135,2)</f>
        <v>0</v>
      </c>
      <c r="K135" s="208" t="s">
        <v>136</v>
      </c>
      <c r="L135" s="46"/>
      <c r="M135" s="212" t="s">
        <v>31</v>
      </c>
      <c r="N135" s="213" t="s">
        <v>52</v>
      </c>
      <c r="O135" s="86"/>
      <c r="P135" s="214">
        <f>O135*H135</f>
        <v>0</v>
      </c>
      <c r="Q135" s="214">
        <v>2.5018699999999998</v>
      </c>
      <c r="R135" s="214">
        <f>Q135*H135</f>
        <v>5.8793945000000001</v>
      </c>
      <c r="S135" s="214">
        <v>0</v>
      </c>
      <c r="T135" s="21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6" t="s">
        <v>137</v>
      </c>
      <c r="AT135" s="216" t="s">
        <v>132</v>
      </c>
      <c r="AU135" s="216" t="s">
        <v>20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89</v>
      </c>
      <c r="BK135" s="217">
        <f>ROUND(I135*H135,2)</f>
        <v>0</v>
      </c>
      <c r="BL135" s="18" t="s">
        <v>137</v>
      </c>
      <c r="BM135" s="216" t="s">
        <v>201</v>
      </c>
    </row>
    <row r="136" s="2" customFormat="1">
      <c r="A136" s="40"/>
      <c r="B136" s="41"/>
      <c r="C136" s="42"/>
      <c r="D136" s="218" t="s">
        <v>139</v>
      </c>
      <c r="E136" s="42"/>
      <c r="F136" s="219" t="s">
        <v>202</v>
      </c>
      <c r="G136" s="42"/>
      <c r="H136" s="42"/>
      <c r="I136" s="220"/>
      <c r="J136" s="42"/>
      <c r="K136" s="42"/>
      <c r="L136" s="46"/>
      <c r="M136" s="221"/>
      <c r="N136" s="22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139</v>
      </c>
      <c r="AU136" s="18" t="s">
        <v>20</v>
      </c>
    </row>
    <row r="137" s="13" customFormat="1">
      <c r="A137" s="13"/>
      <c r="B137" s="223"/>
      <c r="C137" s="224"/>
      <c r="D137" s="225" t="s">
        <v>141</v>
      </c>
      <c r="E137" s="226" t="s">
        <v>31</v>
      </c>
      <c r="F137" s="227" t="s">
        <v>203</v>
      </c>
      <c r="G137" s="224"/>
      <c r="H137" s="228">
        <v>2.3500000000000001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141</v>
      </c>
      <c r="AU137" s="234" t="s">
        <v>20</v>
      </c>
      <c r="AV137" s="13" t="s">
        <v>20</v>
      </c>
      <c r="AW137" s="13" t="s">
        <v>40</v>
      </c>
      <c r="AX137" s="13" t="s">
        <v>81</v>
      </c>
      <c r="AY137" s="234" t="s">
        <v>130</v>
      </c>
    </row>
    <row r="138" s="14" customFormat="1">
      <c r="A138" s="14"/>
      <c r="B138" s="235"/>
      <c r="C138" s="236"/>
      <c r="D138" s="225" t="s">
        <v>141</v>
      </c>
      <c r="E138" s="237" t="s">
        <v>31</v>
      </c>
      <c r="F138" s="238" t="s">
        <v>204</v>
      </c>
      <c r="G138" s="236"/>
      <c r="H138" s="237" t="s">
        <v>31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141</v>
      </c>
      <c r="AU138" s="244" t="s">
        <v>20</v>
      </c>
      <c r="AV138" s="14" t="s">
        <v>89</v>
      </c>
      <c r="AW138" s="14" t="s">
        <v>40</v>
      </c>
      <c r="AX138" s="14" t="s">
        <v>81</v>
      </c>
      <c r="AY138" s="244" t="s">
        <v>130</v>
      </c>
    </row>
    <row r="139" s="15" customFormat="1">
      <c r="A139" s="15"/>
      <c r="B139" s="245"/>
      <c r="C139" s="246"/>
      <c r="D139" s="225" t="s">
        <v>141</v>
      </c>
      <c r="E139" s="247" t="s">
        <v>31</v>
      </c>
      <c r="F139" s="248" t="s">
        <v>144</v>
      </c>
      <c r="G139" s="246"/>
      <c r="H139" s="249">
        <v>2.3500000000000001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5" t="s">
        <v>141</v>
      </c>
      <c r="AU139" s="255" t="s">
        <v>20</v>
      </c>
      <c r="AV139" s="15" t="s">
        <v>137</v>
      </c>
      <c r="AW139" s="15" t="s">
        <v>40</v>
      </c>
      <c r="AX139" s="15" t="s">
        <v>89</v>
      </c>
      <c r="AY139" s="255" t="s">
        <v>130</v>
      </c>
    </row>
    <row r="140" s="2" customFormat="1" ht="16.5" customHeight="1">
      <c r="A140" s="40"/>
      <c r="B140" s="41"/>
      <c r="C140" s="206" t="s">
        <v>205</v>
      </c>
      <c r="D140" s="206" t="s">
        <v>132</v>
      </c>
      <c r="E140" s="207" t="s">
        <v>206</v>
      </c>
      <c r="F140" s="208" t="s">
        <v>207</v>
      </c>
      <c r="G140" s="209" t="s">
        <v>188</v>
      </c>
      <c r="H140" s="210">
        <v>0.34999999999999998</v>
      </c>
      <c r="I140" s="211"/>
      <c r="J140" s="210">
        <f>ROUND(I140*H140,2)</f>
        <v>0</v>
      </c>
      <c r="K140" s="208" t="s">
        <v>136</v>
      </c>
      <c r="L140" s="46"/>
      <c r="M140" s="212" t="s">
        <v>31</v>
      </c>
      <c r="N140" s="213" t="s">
        <v>52</v>
      </c>
      <c r="O140" s="86"/>
      <c r="P140" s="214">
        <f>O140*H140</f>
        <v>0</v>
      </c>
      <c r="Q140" s="214">
        <v>1.06277</v>
      </c>
      <c r="R140" s="214">
        <f>Q140*H140</f>
        <v>0.37196949999999995</v>
      </c>
      <c r="S140" s="214">
        <v>0</v>
      </c>
      <c r="T140" s="21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6" t="s">
        <v>137</v>
      </c>
      <c r="AT140" s="216" t="s">
        <v>132</v>
      </c>
      <c r="AU140" s="216" t="s">
        <v>20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89</v>
      </c>
      <c r="BK140" s="217">
        <f>ROUND(I140*H140,2)</f>
        <v>0</v>
      </c>
      <c r="BL140" s="18" t="s">
        <v>137</v>
      </c>
      <c r="BM140" s="216" t="s">
        <v>208</v>
      </c>
    </row>
    <row r="141" s="2" customFormat="1">
      <c r="A141" s="40"/>
      <c r="B141" s="41"/>
      <c r="C141" s="42"/>
      <c r="D141" s="218" t="s">
        <v>139</v>
      </c>
      <c r="E141" s="42"/>
      <c r="F141" s="219" t="s">
        <v>209</v>
      </c>
      <c r="G141" s="42"/>
      <c r="H141" s="42"/>
      <c r="I141" s="220"/>
      <c r="J141" s="42"/>
      <c r="K141" s="42"/>
      <c r="L141" s="46"/>
      <c r="M141" s="221"/>
      <c r="N141" s="22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139</v>
      </c>
      <c r="AU141" s="18" t="s">
        <v>20</v>
      </c>
    </row>
    <row r="142" s="13" customFormat="1">
      <c r="A142" s="13"/>
      <c r="B142" s="223"/>
      <c r="C142" s="224"/>
      <c r="D142" s="225" t="s">
        <v>141</v>
      </c>
      <c r="E142" s="226" t="s">
        <v>31</v>
      </c>
      <c r="F142" s="227" t="s">
        <v>210</v>
      </c>
      <c r="G142" s="224"/>
      <c r="H142" s="228">
        <v>0.34999999999999998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141</v>
      </c>
      <c r="AU142" s="234" t="s">
        <v>20</v>
      </c>
      <c r="AV142" s="13" t="s">
        <v>20</v>
      </c>
      <c r="AW142" s="13" t="s">
        <v>40</v>
      </c>
      <c r="AX142" s="13" t="s">
        <v>81</v>
      </c>
      <c r="AY142" s="234" t="s">
        <v>130</v>
      </c>
    </row>
    <row r="143" s="15" customFormat="1">
      <c r="A143" s="15"/>
      <c r="B143" s="245"/>
      <c r="C143" s="246"/>
      <c r="D143" s="225" t="s">
        <v>141</v>
      </c>
      <c r="E143" s="247" t="s">
        <v>31</v>
      </c>
      <c r="F143" s="248" t="s">
        <v>144</v>
      </c>
      <c r="G143" s="246"/>
      <c r="H143" s="249">
        <v>0.34999999999999998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5" t="s">
        <v>141</v>
      </c>
      <c r="AU143" s="255" t="s">
        <v>20</v>
      </c>
      <c r="AV143" s="15" t="s">
        <v>137</v>
      </c>
      <c r="AW143" s="15" t="s">
        <v>40</v>
      </c>
      <c r="AX143" s="15" t="s">
        <v>89</v>
      </c>
      <c r="AY143" s="255" t="s">
        <v>130</v>
      </c>
    </row>
    <row r="144" s="12" customFormat="1" ht="22.8" customHeight="1">
      <c r="A144" s="12"/>
      <c r="B144" s="190"/>
      <c r="C144" s="191"/>
      <c r="D144" s="192" t="s">
        <v>80</v>
      </c>
      <c r="E144" s="204" t="s">
        <v>137</v>
      </c>
      <c r="F144" s="204" t="s">
        <v>211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SUM(P145:P166)</f>
        <v>0</v>
      </c>
      <c r="Q144" s="198"/>
      <c r="R144" s="199">
        <f>SUM(R145:R166)</f>
        <v>152.09304</v>
      </c>
      <c r="S144" s="198"/>
      <c r="T144" s="200">
        <f>SUM(T145:T166)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89</v>
      </c>
      <c r="AT144" s="202" t="s">
        <v>80</v>
      </c>
      <c r="AU144" s="202" t="s">
        <v>89</v>
      </c>
      <c r="AY144" s="201" t="s">
        <v>130</v>
      </c>
      <c r="BK144" s="203">
        <f>SUM(BK145:BK166)</f>
        <v>0</v>
      </c>
    </row>
    <row r="145" s="2" customFormat="1" ht="16.5" customHeight="1">
      <c r="A145" s="40"/>
      <c r="B145" s="41"/>
      <c r="C145" s="206" t="s">
        <v>212</v>
      </c>
      <c r="D145" s="206" t="s">
        <v>132</v>
      </c>
      <c r="E145" s="207" t="s">
        <v>213</v>
      </c>
      <c r="F145" s="208" t="s">
        <v>214</v>
      </c>
      <c r="G145" s="209" t="s">
        <v>135</v>
      </c>
      <c r="H145" s="210">
        <v>212</v>
      </c>
      <c r="I145" s="211"/>
      <c r="J145" s="210">
        <f>ROUND(I145*H145,2)</f>
        <v>0</v>
      </c>
      <c r="K145" s="208" t="s">
        <v>136</v>
      </c>
      <c r="L145" s="46"/>
      <c r="M145" s="212" t="s">
        <v>31</v>
      </c>
      <c r="N145" s="213" t="s">
        <v>52</v>
      </c>
      <c r="O145" s="86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6" t="s">
        <v>137</v>
      </c>
      <c r="AT145" s="216" t="s">
        <v>132</v>
      </c>
      <c r="AU145" s="216" t="s">
        <v>20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89</v>
      </c>
      <c r="BK145" s="217">
        <f>ROUND(I145*H145,2)</f>
        <v>0</v>
      </c>
      <c r="BL145" s="18" t="s">
        <v>137</v>
      </c>
      <c r="BM145" s="216" t="s">
        <v>215</v>
      </c>
    </row>
    <row r="146" s="2" customFormat="1">
      <c r="A146" s="40"/>
      <c r="B146" s="41"/>
      <c r="C146" s="42"/>
      <c r="D146" s="218" t="s">
        <v>139</v>
      </c>
      <c r="E146" s="42"/>
      <c r="F146" s="219" t="s">
        <v>216</v>
      </c>
      <c r="G146" s="42"/>
      <c r="H146" s="42"/>
      <c r="I146" s="220"/>
      <c r="J146" s="42"/>
      <c r="K146" s="42"/>
      <c r="L146" s="46"/>
      <c r="M146" s="221"/>
      <c r="N146" s="22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139</v>
      </c>
      <c r="AU146" s="18" t="s">
        <v>20</v>
      </c>
    </row>
    <row r="147" s="13" customFormat="1">
      <c r="A147" s="13"/>
      <c r="B147" s="223"/>
      <c r="C147" s="224"/>
      <c r="D147" s="225" t="s">
        <v>141</v>
      </c>
      <c r="E147" s="226" t="s">
        <v>31</v>
      </c>
      <c r="F147" s="227" t="s">
        <v>217</v>
      </c>
      <c r="G147" s="224"/>
      <c r="H147" s="228">
        <v>212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141</v>
      </c>
      <c r="AU147" s="234" t="s">
        <v>20</v>
      </c>
      <c r="AV147" s="13" t="s">
        <v>20</v>
      </c>
      <c r="AW147" s="13" t="s">
        <v>40</v>
      </c>
      <c r="AX147" s="13" t="s">
        <v>81</v>
      </c>
      <c r="AY147" s="234" t="s">
        <v>130</v>
      </c>
    </row>
    <row r="148" s="14" customFormat="1">
      <c r="A148" s="14"/>
      <c r="B148" s="235"/>
      <c r="C148" s="236"/>
      <c r="D148" s="225" t="s">
        <v>141</v>
      </c>
      <c r="E148" s="237" t="s">
        <v>31</v>
      </c>
      <c r="F148" s="238" t="s">
        <v>204</v>
      </c>
      <c r="G148" s="236"/>
      <c r="H148" s="237" t="s">
        <v>31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141</v>
      </c>
      <c r="AU148" s="244" t="s">
        <v>20</v>
      </c>
      <c r="AV148" s="14" t="s">
        <v>89</v>
      </c>
      <c r="AW148" s="14" t="s">
        <v>40</v>
      </c>
      <c r="AX148" s="14" t="s">
        <v>81</v>
      </c>
      <c r="AY148" s="244" t="s">
        <v>130</v>
      </c>
    </row>
    <row r="149" s="15" customFormat="1">
      <c r="A149" s="15"/>
      <c r="B149" s="245"/>
      <c r="C149" s="246"/>
      <c r="D149" s="225" t="s">
        <v>141</v>
      </c>
      <c r="E149" s="247" t="s">
        <v>31</v>
      </c>
      <c r="F149" s="248" t="s">
        <v>144</v>
      </c>
      <c r="G149" s="246"/>
      <c r="H149" s="249">
        <v>212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141</v>
      </c>
      <c r="AU149" s="255" t="s">
        <v>20</v>
      </c>
      <c r="AV149" s="15" t="s">
        <v>137</v>
      </c>
      <c r="AW149" s="15" t="s">
        <v>40</v>
      </c>
      <c r="AX149" s="15" t="s">
        <v>89</v>
      </c>
      <c r="AY149" s="255" t="s">
        <v>130</v>
      </c>
    </row>
    <row r="150" s="2" customFormat="1" ht="16.5" customHeight="1">
      <c r="A150" s="40"/>
      <c r="B150" s="41"/>
      <c r="C150" s="256" t="s">
        <v>218</v>
      </c>
      <c r="D150" s="256" t="s">
        <v>219</v>
      </c>
      <c r="E150" s="257" t="s">
        <v>220</v>
      </c>
      <c r="F150" s="258" t="s">
        <v>221</v>
      </c>
      <c r="G150" s="259" t="s">
        <v>188</v>
      </c>
      <c r="H150" s="260">
        <v>66.780000000000001</v>
      </c>
      <c r="I150" s="261"/>
      <c r="J150" s="260">
        <f>ROUND(I150*H150,2)</f>
        <v>0</v>
      </c>
      <c r="K150" s="258" t="s">
        <v>136</v>
      </c>
      <c r="L150" s="262"/>
      <c r="M150" s="263" t="s">
        <v>31</v>
      </c>
      <c r="N150" s="264" t="s">
        <v>52</v>
      </c>
      <c r="O150" s="86"/>
      <c r="P150" s="214">
        <f>O150*H150</f>
        <v>0</v>
      </c>
      <c r="Q150" s="214">
        <v>1</v>
      </c>
      <c r="R150" s="214">
        <f>Q150*H150</f>
        <v>66.780000000000001</v>
      </c>
      <c r="S150" s="214">
        <v>0</v>
      </c>
      <c r="T150" s="21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6" t="s">
        <v>192</v>
      </c>
      <c r="AT150" s="216" t="s">
        <v>219</v>
      </c>
      <c r="AU150" s="216" t="s">
        <v>20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89</v>
      </c>
      <c r="BK150" s="217">
        <f>ROUND(I150*H150,2)</f>
        <v>0</v>
      </c>
      <c r="BL150" s="18" t="s">
        <v>137</v>
      </c>
      <c r="BM150" s="216" t="s">
        <v>222</v>
      </c>
    </row>
    <row r="151" s="13" customFormat="1">
      <c r="A151" s="13"/>
      <c r="B151" s="223"/>
      <c r="C151" s="224"/>
      <c r="D151" s="225" t="s">
        <v>141</v>
      </c>
      <c r="E151" s="224"/>
      <c r="F151" s="227" t="s">
        <v>223</v>
      </c>
      <c r="G151" s="224"/>
      <c r="H151" s="228">
        <v>66.780000000000001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141</v>
      </c>
      <c r="AU151" s="234" t="s">
        <v>20</v>
      </c>
      <c r="AV151" s="13" t="s">
        <v>20</v>
      </c>
      <c r="AW151" s="13" t="s">
        <v>4</v>
      </c>
      <c r="AX151" s="13" t="s">
        <v>89</v>
      </c>
      <c r="AY151" s="234" t="s">
        <v>130</v>
      </c>
    </row>
    <row r="152" s="2" customFormat="1" ht="16.5" customHeight="1">
      <c r="A152" s="40"/>
      <c r="B152" s="41"/>
      <c r="C152" s="206" t="s">
        <v>224</v>
      </c>
      <c r="D152" s="206" t="s">
        <v>132</v>
      </c>
      <c r="E152" s="207" t="s">
        <v>225</v>
      </c>
      <c r="F152" s="208" t="s">
        <v>226</v>
      </c>
      <c r="G152" s="209" t="s">
        <v>164</v>
      </c>
      <c r="H152" s="210">
        <v>9.25</v>
      </c>
      <c r="I152" s="211"/>
      <c r="J152" s="210">
        <f>ROUND(I152*H152,2)</f>
        <v>0</v>
      </c>
      <c r="K152" s="208" t="s">
        <v>136</v>
      </c>
      <c r="L152" s="46"/>
      <c r="M152" s="212" t="s">
        <v>31</v>
      </c>
      <c r="N152" s="213" t="s">
        <v>52</v>
      </c>
      <c r="O152" s="86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137</v>
      </c>
      <c r="AT152" s="216" t="s">
        <v>132</v>
      </c>
      <c r="AU152" s="216" t="s">
        <v>20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89</v>
      </c>
      <c r="BK152" s="217">
        <f>ROUND(I152*H152,2)</f>
        <v>0</v>
      </c>
      <c r="BL152" s="18" t="s">
        <v>137</v>
      </c>
      <c r="BM152" s="216" t="s">
        <v>227</v>
      </c>
    </row>
    <row r="153" s="2" customFormat="1">
      <c r="A153" s="40"/>
      <c r="B153" s="41"/>
      <c r="C153" s="42"/>
      <c r="D153" s="218" t="s">
        <v>139</v>
      </c>
      <c r="E153" s="42"/>
      <c r="F153" s="219" t="s">
        <v>228</v>
      </c>
      <c r="G153" s="42"/>
      <c r="H153" s="42"/>
      <c r="I153" s="220"/>
      <c r="J153" s="42"/>
      <c r="K153" s="42"/>
      <c r="L153" s="46"/>
      <c r="M153" s="221"/>
      <c r="N153" s="22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139</v>
      </c>
      <c r="AU153" s="18" t="s">
        <v>20</v>
      </c>
    </row>
    <row r="154" s="13" customFormat="1">
      <c r="A154" s="13"/>
      <c r="B154" s="223"/>
      <c r="C154" s="224"/>
      <c r="D154" s="225" t="s">
        <v>141</v>
      </c>
      <c r="E154" s="226" t="s">
        <v>31</v>
      </c>
      <c r="F154" s="227" t="s">
        <v>229</v>
      </c>
      <c r="G154" s="224"/>
      <c r="H154" s="228">
        <v>9.25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141</v>
      </c>
      <c r="AU154" s="234" t="s">
        <v>20</v>
      </c>
      <c r="AV154" s="13" t="s">
        <v>20</v>
      </c>
      <c r="AW154" s="13" t="s">
        <v>40</v>
      </c>
      <c r="AX154" s="13" t="s">
        <v>81</v>
      </c>
      <c r="AY154" s="234" t="s">
        <v>130</v>
      </c>
    </row>
    <row r="155" s="14" customFormat="1">
      <c r="A155" s="14"/>
      <c r="B155" s="235"/>
      <c r="C155" s="236"/>
      <c r="D155" s="225" t="s">
        <v>141</v>
      </c>
      <c r="E155" s="237" t="s">
        <v>31</v>
      </c>
      <c r="F155" s="238" t="s">
        <v>230</v>
      </c>
      <c r="G155" s="236"/>
      <c r="H155" s="237" t="s">
        <v>31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141</v>
      </c>
      <c r="AU155" s="244" t="s">
        <v>20</v>
      </c>
      <c r="AV155" s="14" t="s">
        <v>89</v>
      </c>
      <c r="AW155" s="14" t="s">
        <v>40</v>
      </c>
      <c r="AX155" s="14" t="s">
        <v>81</v>
      </c>
      <c r="AY155" s="244" t="s">
        <v>130</v>
      </c>
    </row>
    <row r="156" s="15" customFormat="1">
      <c r="A156" s="15"/>
      <c r="B156" s="245"/>
      <c r="C156" s="246"/>
      <c r="D156" s="225" t="s">
        <v>141</v>
      </c>
      <c r="E156" s="247" t="s">
        <v>31</v>
      </c>
      <c r="F156" s="248" t="s">
        <v>144</v>
      </c>
      <c r="G156" s="246"/>
      <c r="H156" s="249">
        <v>9.25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141</v>
      </c>
      <c r="AU156" s="255" t="s">
        <v>20</v>
      </c>
      <c r="AV156" s="15" t="s">
        <v>137</v>
      </c>
      <c r="AW156" s="15" t="s">
        <v>40</v>
      </c>
      <c r="AX156" s="15" t="s">
        <v>89</v>
      </c>
      <c r="AY156" s="255" t="s">
        <v>130</v>
      </c>
    </row>
    <row r="157" s="2" customFormat="1" ht="24.15" customHeight="1">
      <c r="A157" s="40"/>
      <c r="B157" s="41"/>
      <c r="C157" s="206" t="s">
        <v>231</v>
      </c>
      <c r="D157" s="206" t="s">
        <v>132</v>
      </c>
      <c r="E157" s="207" t="s">
        <v>232</v>
      </c>
      <c r="F157" s="208" t="s">
        <v>233</v>
      </c>
      <c r="G157" s="209" t="s">
        <v>164</v>
      </c>
      <c r="H157" s="210">
        <v>7.4000000000000004</v>
      </c>
      <c r="I157" s="211"/>
      <c r="J157" s="210">
        <f>ROUND(I157*H157,2)</f>
        <v>0</v>
      </c>
      <c r="K157" s="208" t="s">
        <v>136</v>
      </c>
      <c r="L157" s="46"/>
      <c r="M157" s="212" t="s">
        <v>31</v>
      </c>
      <c r="N157" s="213" t="s">
        <v>52</v>
      </c>
      <c r="O157" s="86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137</v>
      </c>
      <c r="AT157" s="216" t="s">
        <v>132</v>
      </c>
      <c r="AU157" s="216" t="s">
        <v>20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89</v>
      </c>
      <c r="BK157" s="217">
        <f>ROUND(I157*H157,2)</f>
        <v>0</v>
      </c>
      <c r="BL157" s="18" t="s">
        <v>137</v>
      </c>
      <c r="BM157" s="216" t="s">
        <v>234</v>
      </c>
    </row>
    <row r="158" s="2" customFormat="1">
      <c r="A158" s="40"/>
      <c r="B158" s="41"/>
      <c r="C158" s="42"/>
      <c r="D158" s="218" t="s">
        <v>139</v>
      </c>
      <c r="E158" s="42"/>
      <c r="F158" s="219" t="s">
        <v>235</v>
      </c>
      <c r="G158" s="42"/>
      <c r="H158" s="42"/>
      <c r="I158" s="220"/>
      <c r="J158" s="42"/>
      <c r="K158" s="42"/>
      <c r="L158" s="46"/>
      <c r="M158" s="221"/>
      <c r="N158" s="22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139</v>
      </c>
      <c r="AU158" s="18" t="s">
        <v>20</v>
      </c>
    </row>
    <row r="159" s="13" customFormat="1">
      <c r="A159" s="13"/>
      <c r="B159" s="223"/>
      <c r="C159" s="224"/>
      <c r="D159" s="225" t="s">
        <v>141</v>
      </c>
      <c r="E159" s="226" t="s">
        <v>31</v>
      </c>
      <c r="F159" s="227" t="s">
        <v>236</v>
      </c>
      <c r="G159" s="224"/>
      <c r="H159" s="228">
        <v>7.4000000000000004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141</v>
      </c>
      <c r="AU159" s="234" t="s">
        <v>20</v>
      </c>
      <c r="AV159" s="13" t="s">
        <v>20</v>
      </c>
      <c r="AW159" s="13" t="s">
        <v>40</v>
      </c>
      <c r="AX159" s="13" t="s">
        <v>81</v>
      </c>
      <c r="AY159" s="234" t="s">
        <v>130</v>
      </c>
    </row>
    <row r="160" s="14" customFormat="1">
      <c r="A160" s="14"/>
      <c r="B160" s="235"/>
      <c r="C160" s="236"/>
      <c r="D160" s="225" t="s">
        <v>141</v>
      </c>
      <c r="E160" s="237" t="s">
        <v>31</v>
      </c>
      <c r="F160" s="238" t="s">
        <v>230</v>
      </c>
      <c r="G160" s="236"/>
      <c r="H160" s="237" t="s">
        <v>31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141</v>
      </c>
      <c r="AU160" s="244" t="s">
        <v>20</v>
      </c>
      <c r="AV160" s="14" t="s">
        <v>89</v>
      </c>
      <c r="AW160" s="14" t="s">
        <v>40</v>
      </c>
      <c r="AX160" s="14" t="s">
        <v>81</v>
      </c>
      <c r="AY160" s="244" t="s">
        <v>130</v>
      </c>
    </row>
    <row r="161" s="15" customFormat="1">
      <c r="A161" s="15"/>
      <c r="B161" s="245"/>
      <c r="C161" s="246"/>
      <c r="D161" s="225" t="s">
        <v>141</v>
      </c>
      <c r="E161" s="247" t="s">
        <v>31</v>
      </c>
      <c r="F161" s="248" t="s">
        <v>144</v>
      </c>
      <c r="G161" s="246"/>
      <c r="H161" s="249">
        <v>7.4000000000000004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141</v>
      </c>
      <c r="AU161" s="255" t="s">
        <v>20</v>
      </c>
      <c r="AV161" s="15" t="s">
        <v>137</v>
      </c>
      <c r="AW161" s="15" t="s">
        <v>40</v>
      </c>
      <c r="AX161" s="15" t="s">
        <v>89</v>
      </c>
      <c r="AY161" s="255" t="s">
        <v>130</v>
      </c>
    </row>
    <row r="162" s="2" customFormat="1" ht="24.15" customHeight="1">
      <c r="A162" s="40"/>
      <c r="B162" s="41"/>
      <c r="C162" s="206" t="s">
        <v>8</v>
      </c>
      <c r="D162" s="206" t="s">
        <v>132</v>
      </c>
      <c r="E162" s="207" t="s">
        <v>237</v>
      </c>
      <c r="F162" s="208" t="s">
        <v>238</v>
      </c>
      <c r="G162" s="209" t="s">
        <v>135</v>
      </c>
      <c r="H162" s="210">
        <v>212</v>
      </c>
      <c r="I162" s="211"/>
      <c r="J162" s="210">
        <f>ROUND(I162*H162,2)</f>
        <v>0</v>
      </c>
      <c r="K162" s="208" t="s">
        <v>136</v>
      </c>
      <c r="L162" s="46"/>
      <c r="M162" s="212" t="s">
        <v>31</v>
      </c>
      <c r="N162" s="213" t="s">
        <v>52</v>
      </c>
      <c r="O162" s="86"/>
      <c r="P162" s="214">
        <f>O162*H162</f>
        <v>0</v>
      </c>
      <c r="Q162" s="214">
        <v>0.40242</v>
      </c>
      <c r="R162" s="214">
        <f>Q162*H162</f>
        <v>85.313040000000001</v>
      </c>
      <c r="S162" s="214">
        <v>0</v>
      </c>
      <c r="T162" s="21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6" t="s">
        <v>137</v>
      </c>
      <c r="AT162" s="216" t="s">
        <v>132</v>
      </c>
      <c r="AU162" s="216" t="s">
        <v>20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89</v>
      </c>
      <c r="BK162" s="217">
        <f>ROUND(I162*H162,2)</f>
        <v>0</v>
      </c>
      <c r="BL162" s="18" t="s">
        <v>137</v>
      </c>
      <c r="BM162" s="216" t="s">
        <v>239</v>
      </c>
    </row>
    <row r="163" s="2" customFormat="1">
      <c r="A163" s="40"/>
      <c r="B163" s="41"/>
      <c r="C163" s="42"/>
      <c r="D163" s="218" t="s">
        <v>139</v>
      </c>
      <c r="E163" s="42"/>
      <c r="F163" s="219" t="s">
        <v>240</v>
      </c>
      <c r="G163" s="42"/>
      <c r="H163" s="42"/>
      <c r="I163" s="220"/>
      <c r="J163" s="42"/>
      <c r="K163" s="42"/>
      <c r="L163" s="46"/>
      <c r="M163" s="221"/>
      <c r="N163" s="22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139</v>
      </c>
      <c r="AU163" s="18" t="s">
        <v>20</v>
      </c>
    </row>
    <row r="164" s="13" customFormat="1">
      <c r="A164" s="13"/>
      <c r="B164" s="223"/>
      <c r="C164" s="224"/>
      <c r="D164" s="225" t="s">
        <v>141</v>
      </c>
      <c r="E164" s="226" t="s">
        <v>31</v>
      </c>
      <c r="F164" s="227" t="s">
        <v>217</v>
      </c>
      <c r="G164" s="224"/>
      <c r="H164" s="228">
        <v>212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141</v>
      </c>
      <c r="AU164" s="234" t="s">
        <v>20</v>
      </c>
      <c r="AV164" s="13" t="s">
        <v>20</v>
      </c>
      <c r="AW164" s="13" t="s">
        <v>40</v>
      </c>
      <c r="AX164" s="13" t="s">
        <v>81</v>
      </c>
      <c r="AY164" s="234" t="s">
        <v>130</v>
      </c>
    </row>
    <row r="165" s="14" customFormat="1">
      <c r="A165" s="14"/>
      <c r="B165" s="235"/>
      <c r="C165" s="236"/>
      <c r="D165" s="225" t="s">
        <v>141</v>
      </c>
      <c r="E165" s="237" t="s">
        <v>31</v>
      </c>
      <c r="F165" s="238" t="s">
        <v>204</v>
      </c>
      <c r="G165" s="236"/>
      <c r="H165" s="237" t="s">
        <v>31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141</v>
      </c>
      <c r="AU165" s="244" t="s">
        <v>20</v>
      </c>
      <c r="AV165" s="14" t="s">
        <v>89</v>
      </c>
      <c r="AW165" s="14" t="s">
        <v>40</v>
      </c>
      <c r="AX165" s="14" t="s">
        <v>81</v>
      </c>
      <c r="AY165" s="244" t="s">
        <v>130</v>
      </c>
    </row>
    <row r="166" s="15" customFormat="1">
      <c r="A166" s="15"/>
      <c r="B166" s="245"/>
      <c r="C166" s="246"/>
      <c r="D166" s="225" t="s">
        <v>141</v>
      </c>
      <c r="E166" s="247" t="s">
        <v>31</v>
      </c>
      <c r="F166" s="248" t="s">
        <v>144</v>
      </c>
      <c r="G166" s="246"/>
      <c r="H166" s="249">
        <v>212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141</v>
      </c>
      <c r="AU166" s="255" t="s">
        <v>20</v>
      </c>
      <c r="AV166" s="15" t="s">
        <v>137</v>
      </c>
      <c r="AW166" s="15" t="s">
        <v>40</v>
      </c>
      <c r="AX166" s="15" t="s">
        <v>89</v>
      </c>
      <c r="AY166" s="255" t="s">
        <v>130</v>
      </c>
    </row>
    <row r="167" s="12" customFormat="1" ht="22.8" customHeight="1">
      <c r="A167" s="12"/>
      <c r="B167" s="190"/>
      <c r="C167" s="191"/>
      <c r="D167" s="192" t="s">
        <v>80</v>
      </c>
      <c r="E167" s="204" t="s">
        <v>173</v>
      </c>
      <c r="F167" s="204" t="s">
        <v>241</v>
      </c>
      <c r="G167" s="191"/>
      <c r="H167" s="191"/>
      <c r="I167" s="194"/>
      <c r="J167" s="205">
        <f>BK167</f>
        <v>0</v>
      </c>
      <c r="K167" s="191"/>
      <c r="L167" s="196"/>
      <c r="M167" s="197"/>
      <c r="N167" s="198"/>
      <c r="O167" s="198"/>
      <c r="P167" s="199">
        <f>SUM(P168:P241)</f>
        <v>0</v>
      </c>
      <c r="Q167" s="198"/>
      <c r="R167" s="199">
        <f>SUM(R168:R241)</f>
        <v>885.72080000000005</v>
      </c>
      <c r="S167" s="198"/>
      <c r="T167" s="200">
        <f>SUM(T168:T241)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1" t="s">
        <v>89</v>
      </c>
      <c r="AT167" s="202" t="s">
        <v>80</v>
      </c>
      <c r="AU167" s="202" t="s">
        <v>89</v>
      </c>
      <c r="AY167" s="201" t="s">
        <v>130</v>
      </c>
      <c r="BK167" s="203">
        <f>SUM(BK168:BK241)</f>
        <v>0</v>
      </c>
    </row>
    <row r="168" s="2" customFormat="1" ht="21.75" customHeight="1">
      <c r="A168" s="40"/>
      <c r="B168" s="41"/>
      <c r="C168" s="206" t="s">
        <v>242</v>
      </c>
      <c r="D168" s="206" t="s">
        <v>132</v>
      </c>
      <c r="E168" s="207" t="s">
        <v>243</v>
      </c>
      <c r="F168" s="208" t="s">
        <v>244</v>
      </c>
      <c r="G168" s="209" t="s">
        <v>135</v>
      </c>
      <c r="H168" s="210">
        <v>518</v>
      </c>
      <c r="I168" s="211"/>
      <c r="J168" s="210">
        <f>ROUND(I168*H168,2)</f>
        <v>0</v>
      </c>
      <c r="K168" s="208" t="s">
        <v>136</v>
      </c>
      <c r="L168" s="46"/>
      <c r="M168" s="212" t="s">
        <v>31</v>
      </c>
      <c r="N168" s="213" t="s">
        <v>52</v>
      </c>
      <c r="O168" s="86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6" t="s">
        <v>137</v>
      </c>
      <c r="AT168" s="216" t="s">
        <v>132</v>
      </c>
      <c r="AU168" s="216" t="s">
        <v>20</v>
      </c>
      <c r="AY168" s="18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89</v>
      </c>
      <c r="BK168" s="217">
        <f>ROUND(I168*H168,2)</f>
        <v>0</v>
      </c>
      <c r="BL168" s="18" t="s">
        <v>137</v>
      </c>
      <c r="BM168" s="216" t="s">
        <v>245</v>
      </c>
    </row>
    <row r="169" s="2" customFormat="1">
      <c r="A169" s="40"/>
      <c r="B169" s="41"/>
      <c r="C169" s="42"/>
      <c r="D169" s="218" t="s">
        <v>139</v>
      </c>
      <c r="E169" s="42"/>
      <c r="F169" s="219" t="s">
        <v>246</v>
      </c>
      <c r="G169" s="42"/>
      <c r="H169" s="42"/>
      <c r="I169" s="220"/>
      <c r="J169" s="42"/>
      <c r="K169" s="42"/>
      <c r="L169" s="46"/>
      <c r="M169" s="221"/>
      <c r="N169" s="22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139</v>
      </c>
      <c r="AU169" s="18" t="s">
        <v>20</v>
      </c>
    </row>
    <row r="170" s="13" customFormat="1">
      <c r="A170" s="13"/>
      <c r="B170" s="223"/>
      <c r="C170" s="224"/>
      <c r="D170" s="225" t="s">
        <v>141</v>
      </c>
      <c r="E170" s="226" t="s">
        <v>31</v>
      </c>
      <c r="F170" s="227" t="s">
        <v>247</v>
      </c>
      <c r="G170" s="224"/>
      <c r="H170" s="228">
        <v>518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141</v>
      </c>
      <c r="AU170" s="234" t="s">
        <v>20</v>
      </c>
      <c r="AV170" s="13" t="s">
        <v>20</v>
      </c>
      <c r="AW170" s="13" t="s">
        <v>40</v>
      </c>
      <c r="AX170" s="13" t="s">
        <v>81</v>
      </c>
      <c r="AY170" s="234" t="s">
        <v>130</v>
      </c>
    </row>
    <row r="171" s="14" customFormat="1">
      <c r="A171" s="14"/>
      <c r="B171" s="235"/>
      <c r="C171" s="236"/>
      <c r="D171" s="225" t="s">
        <v>141</v>
      </c>
      <c r="E171" s="237" t="s">
        <v>31</v>
      </c>
      <c r="F171" s="238" t="s">
        <v>248</v>
      </c>
      <c r="G171" s="236"/>
      <c r="H171" s="237" t="s">
        <v>31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141</v>
      </c>
      <c r="AU171" s="244" t="s">
        <v>20</v>
      </c>
      <c r="AV171" s="14" t="s">
        <v>89</v>
      </c>
      <c r="AW171" s="14" t="s">
        <v>40</v>
      </c>
      <c r="AX171" s="14" t="s">
        <v>81</v>
      </c>
      <c r="AY171" s="244" t="s">
        <v>130</v>
      </c>
    </row>
    <row r="172" s="15" customFormat="1">
      <c r="A172" s="15"/>
      <c r="B172" s="245"/>
      <c r="C172" s="246"/>
      <c r="D172" s="225" t="s">
        <v>141</v>
      </c>
      <c r="E172" s="247" t="s">
        <v>31</v>
      </c>
      <c r="F172" s="248" t="s">
        <v>144</v>
      </c>
      <c r="G172" s="246"/>
      <c r="H172" s="249">
        <v>518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141</v>
      </c>
      <c r="AU172" s="255" t="s">
        <v>20</v>
      </c>
      <c r="AV172" s="15" t="s">
        <v>137</v>
      </c>
      <c r="AW172" s="15" t="s">
        <v>40</v>
      </c>
      <c r="AX172" s="15" t="s">
        <v>89</v>
      </c>
      <c r="AY172" s="255" t="s">
        <v>130</v>
      </c>
    </row>
    <row r="173" s="2" customFormat="1" ht="24.15" customHeight="1">
      <c r="A173" s="40"/>
      <c r="B173" s="41"/>
      <c r="C173" s="206" t="s">
        <v>249</v>
      </c>
      <c r="D173" s="206" t="s">
        <v>132</v>
      </c>
      <c r="E173" s="207" t="s">
        <v>250</v>
      </c>
      <c r="F173" s="208" t="s">
        <v>251</v>
      </c>
      <c r="G173" s="209" t="s">
        <v>135</v>
      </c>
      <c r="H173" s="210">
        <v>2000</v>
      </c>
      <c r="I173" s="211"/>
      <c r="J173" s="210">
        <f>ROUND(I173*H173,2)</f>
        <v>0</v>
      </c>
      <c r="K173" s="208" t="s">
        <v>136</v>
      </c>
      <c r="L173" s="46"/>
      <c r="M173" s="212" t="s">
        <v>31</v>
      </c>
      <c r="N173" s="213" t="s">
        <v>52</v>
      </c>
      <c r="O173" s="86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6" t="s">
        <v>137</v>
      </c>
      <c r="AT173" s="216" t="s">
        <v>132</v>
      </c>
      <c r="AU173" s="216" t="s">
        <v>20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89</v>
      </c>
      <c r="BK173" s="217">
        <f>ROUND(I173*H173,2)</f>
        <v>0</v>
      </c>
      <c r="BL173" s="18" t="s">
        <v>137</v>
      </c>
      <c r="BM173" s="216" t="s">
        <v>252</v>
      </c>
    </row>
    <row r="174" s="2" customFormat="1">
      <c r="A174" s="40"/>
      <c r="B174" s="41"/>
      <c r="C174" s="42"/>
      <c r="D174" s="218" t="s">
        <v>139</v>
      </c>
      <c r="E174" s="42"/>
      <c r="F174" s="219" t="s">
        <v>253</v>
      </c>
      <c r="G174" s="42"/>
      <c r="H174" s="42"/>
      <c r="I174" s="220"/>
      <c r="J174" s="42"/>
      <c r="K174" s="42"/>
      <c r="L174" s="46"/>
      <c r="M174" s="221"/>
      <c r="N174" s="22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139</v>
      </c>
      <c r="AU174" s="18" t="s">
        <v>20</v>
      </c>
    </row>
    <row r="175" s="13" customFormat="1">
      <c r="A175" s="13"/>
      <c r="B175" s="223"/>
      <c r="C175" s="224"/>
      <c r="D175" s="225" t="s">
        <v>141</v>
      </c>
      <c r="E175" s="226" t="s">
        <v>31</v>
      </c>
      <c r="F175" s="227" t="s">
        <v>153</v>
      </c>
      <c r="G175" s="224"/>
      <c r="H175" s="228">
        <v>2000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141</v>
      </c>
      <c r="AU175" s="234" t="s">
        <v>20</v>
      </c>
      <c r="AV175" s="13" t="s">
        <v>20</v>
      </c>
      <c r="AW175" s="13" t="s">
        <v>40</v>
      </c>
      <c r="AX175" s="13" t="s">
        <v>81</v>
      </c>
      <c r="AY175" s="234" t="s">
        <v>130</v>
      </c>
    </row>
    <row r="176" s="14" customFormat="1">
      <c r="A176" s="14"/>
      <c r="B176" s="235"/>
      <c r="C176" s="236"/>
      <c r="D176" s="225" t="s">
        <v>141</v>
      </c>
      <c r="E176" s="237" t="s">
        <v>31</v>
      </c>
      <c r="F176" s="238" t="s">
        <v>254</v>
      </c>
      <c r="G176" s="236"/>
      <c r="H176" s="237" t="s">
        <v>31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141</v>
      </c>
      <c r="AU176" s="244" t="s">
        <v>20</v>
      </c>
      <c r="AV176" s="14" t="s">
        <v>89</v>
      </c>
      <c r="AW176" s="14" t="s">
        <v>40</v>
      </c>
      <c r="AX176" s="14" t="s">
        <v>81</v>
      </c>
      <c r="AY176" s="244" t="s">
        <v>130</v>
      </c>
    </row>
    <row r="177" s="15" customFormat="1">
      <c r="A177" s="15"/>
      <c r="B177" s="245"/>
      <c r="C177" s="246"/>
      <c r="D177" s="225" t="s">
        <v>141</v>
      </c>
      <c r="E177" s="247" t="s">
        <v>31</v>
      </c>
      <c r="F177" s="248" t="s">
        <v>144</v>
      </c>
      <c r="G177" s="246"/>
      <c r="H177" s="249">
        <v>2000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141</v>
      </c>
      <c r="AU177" s="255" t="s">
        <v>20</v>
      </c>
      <c r="AV177" s="15" t="s">
        <v>137</v>
      </c>
      <c r="AW177" s="15" t="s">
        <v>40</v>
      </c>
      <c r="AX177" s="15" t="s">
        <v>89</v>
      </c>
      <c r="AY177" s="255" t="s">
        <v>130</v>
      </c>
    </row>
    <row r="178" s="2" customFormat="1" ht="24.15" customHeight="1">
      <c r="A178" s="40"/>
      <c r="B178" s="41"/>
      <c r="C178" s="206" t="s">
        <v>255</v>
      </c>
      <c r="D178" s="206" t="s">
        <v>132</v>
      </c>
      <c r="E178" s="207" t="s">
        <v>256</v>
      </c>
      <c r="F178" s="208" t="s">
        <v>257</v>
      </c>
      <c r="G178" s="209" t="s">
        <v>135</v>
      </c>
      <c r="H178" s="210">
        <v>259</v>
      </c>
      <c r="I178" s="211"/>
      <c r="J178" s="210">
        <f>ROUND(I178*H178,2)</f>
        <v>0</v>
      </c>
      <c r="K178" s="208" t="s">
        <v>136</v>
      </c>
      <c r="L178" s="46"/>
      <c r="M178" s="212" t="s">
        <v>31</v>
      </c>
      <c r="N178" s="213" t="s">
        <v>52</v>
      </c>
      <c r="O178" s="86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6" t="s">
        <v>137</v>
      </c>
      <c r="AT178" s="216" t="s">
        <v>132</v>
      </c>
      <c r="AU178" s="216" t="s">
        <v>20</v>
      </c>
      <c r="AY178" s="18" t="s">
        <v>130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89</v>
      </c>
      <c r="BK178" s="217">
        <f>ROUND(I178*H178,2)</f>
        <v>0</v>
      </c>
      <c r="BL178" s="18" t="s">
        <v>137</v>
      </c>
      <c r="BM178" s="216" t="s">
        <v>258</v>
      </c>
    </row>
    <row r="179" s="2" customFormat="1">
      <c r="A179" s="40"/>
      <c r="B179" s="41"/>
      <c r="C179" s="42"/>
      <c r="D179" s="218" t="s">
        <v>139</v>
      </c>
      <c r="E179" s="42"/>
      <c r="F179" s="219" t="s">
        <v>259</v>
      </c>
      <c r="G179" s="42"/>
      <c r="H179" s="42"/>
      <c r="I179" s="220"/>
      <c r="J179" s="42"/>
      <c r="K179" s="42"/>
      <c r="L179" s="46"/>
      <c r="M179" s="221"/>
      <c r="N179" s="22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139</v>
      </c>
      <c r="AU179" s="18" t="s">
        <v>20</v>
      </c>
    </row>
    <row r="180" s="13" customFormat="1">
      <c r="A180" s="13"/>
      <c r="B180" s="223"/>
      <c r="C180" s="224"/>
      <c r="D180" s="225" t="s">
        <v>141</v>
      </c>
      <c r="E180" s="226" t="s">
        <v>31</v>
      </c>
      <c r="F180" s="227" t="s">
        <v>260</v>
      </c>
      <c r="G180" s="224"/>
      <c r="H180" s="228">
        <v>259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141</v>
      </c>
      <c r="AU180" s="234" t="s">
        <v>20</v>
      </c>
      <c r="AV180" s="13" t="s">
        <v>20</v>
      </c>
      <c r="AW180" s="13" t="s">
        <v>40</v>
      </c>
      <c r="AX180" s="13" t="s">
        <v>81</v>
      </c>
      <c r="AY180" s="234" t="s">
        <v>130</v>
      </c>
    </row>
    <row r="181" s="14" customFormat="1">
      <c r="A181" s="14"/>
      <c r="B181" s="235"/>
      <c r="C181" s="236"/>
      <c r="D181" s="225" t="s">
        <v>141</v>
      </c>
      <c r="E181" s="237" t="s">
        <v>31</v>
      </c>
      <c r="F181" s="238" t="s">
        <v>261</v>
      </c>
      <c r="G181" s="236"/>
      <c r="H181" s="237" t="s">
        <v>31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141</v>
      </c>
      <c r="AU181" s="244" t="s">
        <v>20</v>
      </c>
      <c r="AV181" s="14" t="s">
        <v>89</v>
      </c>
      <c r="AW181" s="14" t="s">
        <v>40</v>
      </c>
      <c r="AX181" s="14" t="s">
        <v>81</v>
      </c>
      <c r="AY181" s="244" t="s">
        <v>130</v>
      </c>
    </row>
    <row r="182" s="15" customFormat="1">
      <c r="A182" s="15"/>
      <c r="B182" s="245"/>
      <c r="C182" s="246"/>
      <c r="D182" s="225" t="s">
        <v>141</v>
      </c>
      <c r="E182" s="247" t="s">
        <v>31</v>
      </c>
      <c r="F182" s="248" t="s">
        <v>144</v>
      </c>
      <c r="G182" s="246"/>
      <c r="H182" s="249">
        <v>259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141</v>
      </c>
      <c r="AU182" s="255" t="s">
        <v>20</v>
      </c>
      <c r="AV182" s="15" t="s">
        <v>137</v>
      </c>
      <c r="AW182" s="15" t="s">
        <v>40</v>
      </c>
      <c r="AX182" s="15" t="s">
        <v>89</v>
      </c>
      <c r="AY182" s="255" t="s">
        <v>130</v>
      </c>
    </row>
    <row r="183" s="2" customFormat="1" ht="24.15" customHeight="1">
      <c r="A183" s="40"/>
      <c r="B183" s="41"/>
      <c r="C183" s="206" t="s">
        <v>262</v>
      </c>
      <c r="D183" s="206" t="s">
        <v>132</v>
      </c>
      <c r="E183" s="207" t="s">
        <v>263</v>
      </c>
      <c r="F183" s="208" t="s">
        <v>264</v>
      </c>
      <c r="G183" s="209" t="s">
        <v>135</v>
      </c>
      <c r="H183" s="210">
        <v>2326</v>
      </c>
      <c r="I183" s="211"/>
      <c r="J183" s="210">
        <f>ROUND(I183*H183,2)</f>
        <v>0</v>
      </c>
      <c r="K183" s="208" t="s">
        <v>136</v>
      </c>
      <c r="L183" s="46"/>
      <c r="M183" s="212" t="s">
        <v>31</v>
      </c>
      <c r="N183" s="213" t="s">
        <v>52</v>
      </c>
      <c r="O183" s="86"/>
      <c r="P183" s="214">
        <f>O183*H183</f>
        <v>0</v>
      </c>
      <c r="Q183" s="214">
        <v>0.32400000000000001</v>
      </c>
      <c r="R183" s="214">
        <f>Q183*H183</f>
        <v>753.62400000000002</v>
      </c>
      <c r="S183" s="214">
        <v>0</v>
      </c>
      <c r="T183" s="21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6" t="s">
        <v>137</v>
      </c>
      <c r="AT183" s="216" t="s">
        <v>132</v>
      </c>
      <c r="AU183" s="216" t="s">
        <v>20</v>
      </c>
      <c r="AY183" s="18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89</v>
      </c>
      <c r="BK183" s="217">
        <f>ROUND(I183*H183,2)</f>
        <v>0</v>
      </c>
      <c r="BL183" s="18" t="s">
        <v>137</v>
      </c>
      <c r="BM183" s="216" t="s">
        <v>265</v>
      </c>
    </row>
    <row r="184" s="2" customFormat="1">
      <c r="A184" s="40"/>
      <c r="B184" s="41"/>
      <c r="C184" s="42"/>
      <c r="D184" s="218" t="s">
        <v>139</v>
      </c>
      <c r="E184" s="42"/>
      <c r="F184" s="219" t="s">
        <v>266</v>
      </c>
      <c r="G184" s="42"/>
      <c r="H184" s="42"/>
      <c r="I184" s="220"/>
      <c r="J184" s="42"/>
      <c r="K184" s="42"/>
      <c r="L184" s="46"/>
      <c r="M184" s="221"/>
      <c r="N184" s="22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139</v>
      </c>
      <c r="AU184" s="18" t="s">
        <v>20</v>
      </c>
    </row>
    <row r="185" s="13" customFormat="1">
      <c r="A185" s="13"/>
      <c r="B185" s="223"/>
      <c r="C185" s="224"/>
      <c r="D185" s="225" t="s">
        <v>141</v>
      </c>
      <c r="E185" s="226" t="s">
        <v>31</v>
      </c>
      <c r="F185" s="227" t="s">
        <v>267</v>
      </c>
      <c r="G185" s="224"/>
      <c r="H185" s="228">
        <v>2326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141</v>
      </c>
      <c r="AU185" s="234" t="s">
        <v>20</v>
      </c>
      <c r="AV185" s="13" t="s">
        <v>20</v>
      </c>
      <c r="AW185" s="13" t="s">
        <v>40</v>
      </c>
      <c r="AX185" s="13" t="s">
        <v>81</v>
      </c>
      <c r="AY185" s="234" t="s">
        <v>130</v>
      </c>
    </row>
    <row r="186" s="14" customFormat="1">
      <c r="A186" s="14"/>
      <c r="B186" s="235"/>
      <c r="C186" s="236"/>
      <c r="D186" s="225" t="s">
        <v>141</v>
      </c>
      <c r="E186" s="237" t="s">
        <v>31</v>
      </c>
      <c r="F186" s="238" t="s">
        <v>268</v>
      </c>
      <c r="G186" s="236"/>
      <c r="H186" s="237" t="s">
        <v>31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141</v>
      </c>
      <c r="AU186" s="244" t="s">
        <v>20</v>
      </c>
      <c r="AV186" s="14" t="s">
        <v>89</v>
      </c>
      <c r="AW186" s="14" t="s">
        <v>40</v>
      </c>
      <c r="AX186" s="14" t="s">
        <v>81</v>
      </c>
      <c r="AY186" s="244" t="s">
        <v>130</v>
      </c>
    </row>
    <row r="187" s="15" customFormat="1">
      <c r="A187" s="15"/>
      <c r="B187" s="245"/>
      <c r="C187" s="246"/>
      <c r="D187" s="225" t="s">
        <v>141</v>
      </c>
      <c r="E187" s="247" t="s">
        <v>31</v>
      </c>
      <c r="F187" s="248" t="s">
        <v>144</v>
      </c>
      <c r="G187" s="246"/>
      <c r="H187" s="249">
        <v>2326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5" t="s">
        <v>141</v>
      </c>
      <c r="AU187" s="255" t="s">
        <v>20</v>
      </c>
      <c r="AV187" s="15" t="s">
        <v>137</v>
      </c>
      <c r="AW187" s="15" t="s">
        <v>40</v>
      </c>
      <c r="AX187" s="15" t="s">
        <v>89</v>
      </c>
      <c r="AY187" s="255" t="s">
        <v>130</v>
      </c>
    </row>
    <row r="188" s="2" customFormat="1" ht="16.5" customHeight="1">
      <c r="A188" s="40"/>
      <c r="B188" s="41"/>
      <c r="C188" s="206" t="s">
        <v>269</v>
      </c>
      <c r="D188" s="206" t="s">
        <v>132</v>
      </c>
      <c r="E188" s="207" t="s">
        <v>270</v>
      </c>
      <c r="F188" s="208" t="s">
        <v>271</v>
      </c>
      <c r="G188" s="209" t="s">
        <v>188</v>
      </c>
      <c r="H188" s="210">
        <v>100</v>
      </c>
      <c r="I188" s="211"/>
      <c r="J188" s="210">
        <f>ROUND(I188*H188,2)</f>
        <v>0</v>
      </c>
      <c r="K188" s="208" t="s">
        <v>31</v>
      </c>
      <c r="L188" s="46"/>
      <c r="M188" s="212" t="s">
        <v>31</v>
      </c>
      <c r="N188" s="213" t="s">
        <v>52</v>
      </c>
      <c r="O188" s="86"/>
      <c r="P188" s="214">
        <f>O188*H188</f>
        <v>0</v>
      </c>
      <c r="Q188" s="214">
        <v>1</v>
      </c>
      <c r="R188" s="214">
        <f>Q188*H188</f>
        <v>100</v>
      </c>
      <c r="S188" s="214">
        <v>0</v>
      </c>
      <c r="T188" s="21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6" t="s">
        <v>137</v>
      </c>
      <c r="AT188" s="216" t="s">
        <v>132</v>
      </c>
      <c r="AU188" s="216" t="s">
        <v>20</v>
      </c>
      <c r="AY188" s="18" t="s">
        <v>130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89</v>
      </c>
      <c r="BK188" s="217">
        <f>ROUND(I188*H188,2)</f>
        <v>0</v>
      </c>
      <c r="BL188" s="18" t="s">
        <v>137</v>
      </c>
      <c r="BM188" s="216" t="s">
        <v>272</v>
      </c>
    </row>
    <row r="189" s="13" customFormat="1">
      <c r="A189" s="13"/>
      <c r="B189" s="223"/>
      <c r="C189" s="224"/>
      <c r="D189" s="225" t="s">
        <v>141</v>
      </c>
      <c r="E189" s="226" t="s">
        <v>31</v>
      </c>
      <c r="F189" s="227" t="s">
        <v>273</v>
      </c>
      <c r="G189" s="224"/>
      <c r="H189" s="228">
        <v>100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141</v>
      </c>
      <c r="AU189" s="234" t="s">
        <v>20</v>
      </c>
      <c r="AV189" s="13" t="s">
        <v>20</v>
      </c>
      <c r="AW189" s="13" t="s">
        <v>40</v>
      </c>
      <c r="AX189" s="13" t="s">
        <v>81</v>
      </c>
      <c r="AY189" s="234" t="s">
        <v>130</v>
      </c>
    </row>
    <row r="190" s="14" customFormat="1">
      <c r="A190" s="14"/>
      <c r="B190" s="235"/>
      <c r="C190" s="236"/>
      <c r="D190" s="225" t="s">
        <v>141</v>
      </c>
      <c r="E190" s="237" t="s">
        <v>31</v>
      </c>
      <c r="F190" s="238" t="s">
        <v>204</v>
      </c>
      <c r="G190" s="236"/>
      <c r="H190" s="237" t="s">
        <v>31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141</v>
      </c>
      <c r="AU190" s="244" t="s">
        <v>20</v>
      </c>
      <c r="AV190" s="14" t="s">
        <v>89</v>
      </c>
      <c r="AW190" s="14" t="s">
        <v>40</v>
      </c>
      <c r="AX190" s="14" t="s">
        <v>81</v>
      </c>
      <c r="AY190" s="244" t="s">
        <v>130</v>
      </c>
    </row>
    <row r="191" s="15" customFormat="1">
      <c r="A191" s="15"/>
      <c r="B191" s="245"/>
      <c r="C191" s="246"/>
      <c r="D191" s="225" t="s">
        <v>141</v>
      </c>
      <c r="E191" s="247" t="s">
        <v>31</v>
      </c>
      <c r="F191" s="248" t="s">
        <v>144</v>
      </c>
      <c r="G191" s="246"/>
      <c r="H191" s="249">
        <v>100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5" t="s">
        <v>141</v>
      </c>
      <c r="AU191" s="255" t="s">
        <v>20</v>
      </c>
      <c r="AV191" s="15" t="s">
        <v>137</v>
      </c>
      <c r="AW191" s="15" t="s">
        <v>40</v>
      </c>
      <c r="AX191" s="15" t="s">
        <v>89</v>
      </c>
      <c r="AY191" s="255" t="s">
        <v>130</v>
      </c>
    </row>
    <row r="192" s="2" customFormat="1" ht="16.5" customHeight="1">
      <c r="A192" s="40"/>
      <c r="B192" s="41"/>
      <c r="C192" s="206" t="s">
        <v>7</v>
      </c>
      <c r="D192" s="206" t="s">
        <v>132</v>
      </c>
      <c r="E192" s="207" t="s">
        <v>274</v>
      </c>
      <c r="F192" s="208" t="s">
        <v>275</v>
      </c>
      <c r="G192" s="209" t="s">
        <v>135</v>
      </c>
      <c r="H192" s="210">
        <v>259</v>
      </c>
      <c r="I192" s="211"/>
      <c r="J192" s="210">
        <f>ROUND(I192*H192,2)</f>
        <v>0</v>
      </c>
      <c r="K192" s="208" t="s">
        <v>136</v>
      </c>
      <c r="L192" s="46"/>
      <c r="M192" s="212" t="s">
        <v>31</v>
      </c>
      <c r="N192" s="213" t="s">
        <v>52</v>
      </c>
      <c r="O192" s="86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6" t="s">
        <v>137</v>
      </c>
      <c r="AT192" s="216" t="s">
        <v>132</v>
      </c>
      <c r="AU192" s="216" t="s">
        <v>20</v>
      </c>
      <c r="AY192" s="18" t="s">
        <v>130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89</v>
      </c>
      <c r="BK192" s="217">
        <f>ROUND(I192*H192,2)</f>
        <v>0</v>
      </c>
      <c r="BL192" s="18" t="s">
        <v>137</v>
      </c>
      <c r="BM192" s="216" t="s">
        <v>276</v>
      </c>
    </row>
    <row r="193" s="2" customFormat="1">
      <c r="A193" s="40"/>
      <c r="B193" s="41"/>
      <c r="C193" s="42"/>
      <c r="D193" s="218" t="s">
        <v>139</v>
      </c>
      <c r="E193" s="42"/>
      <c r="F193" s="219" t="s">
        <v>277</v>
      </c>
      <c r="G193" s="42"/>
      <c r="H193" s="42"/>
      <c r="I193" s="220"/>
      <c r="J193" s="42"/>
      <c r="K193" s="42"/>
      <c r="L193" s="46"/>
      <c r="M193" s="221"/>
      <c r="N193" s="22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139</v>
      </c>
      <c r="AU193" s="18" t="s">
        <v>20</v>
      </c>
    </row>
    <row r="194" s="13" customFormat="1">
      <c r="A194" s="13"/>
      <c r="B194" s="223"/>
      <c r="C194" s="224"/>
      <c r="D194" s="225" t="s">
        <v>141</v>
      </c>
      <c r="E194" s="226" t="s">
        <v>31</v>
      </c>
      <c r="F194" s="227" t="s">
        <v>260</v>
      </c>
      <c r="G194" s="224"/>
      <c r="H194" s="228">
        <v>259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141</v>
      </c>
      <c r="AU194" s="234" t="s">
        <v>20</v>
      </c>
      <c r="AV194" s="13" t="s">
        <v>20</v>
      </c>
      <c r="AW194" s="13" t="s">
        <v>40</v>
      </c>
      <c r="AX194" s="13" t="s">
        <v>81</v>
      </c>
      <c r="AY194" s="234" t="s">
        <v>130</v>
      </c>
    </row>
    <row r="195" s="14" customFormat="1">
      <c r="A195" s="14"/>
      <c r="B195" s="235"/>
      <c r="C195" s="236"/>
      <c r="D195" s="225" t="s">
        <v>141</v>
      </c>
      <c r="E195" s="237" t="s">
        <v>31</v>
      </c>
      <c r="F195" s="238" t="s">
        <v>261</v>
      </c>
      <c r="G195" s="236"/>
      <c r="H195" s="237" t="s">
        <v>31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141</v>
      </c>
      <c r="AU195" s="244" t="s">
        <v>20</v>
      </c>
      <c r="AV195" s="14" t="s">
        <v>89</v>
      </c>
      <c r="AW195" s="14" t="s">
        <v>40</v>
      </c>
      <c r="AX195" s="14" t="s">
        <v>81</v>
      </c>
      <c r="AY195" s="244" t="s">
        <v>130</v>
      </c>
    </row>
    <row r="196" s="15" customFormat="1">
      <c r="A196" s="15"/>
      <c r="B196" s="245"/>
      <c r="C196" s="246"/>
      <c r="D196" s="225" t="s">
        <v>141</v>
      </c>
      <c r="E196" s="247" t="s">
        <v>31</v>
      </c>
      <c r="F196" s="248" t="s">
        <v>144</v>
      </c>
      <c r="G196" s="246"/>
      <c r="H196" s="249">
        <v>259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5" t="s">
        <v>141</v>
      </c>
      <c r="AU196" s="255" t="s">
        <v>20</v>
      </c>
      <c r="AV196" s="15" t="s">
        <v>137</v>
      </c>
      <c r="AW196" s="15" t="s">
        <v>40</v>
      </c>
      <c r="AX196" s="15" t="s">
        <v>89</v>
      </c>
      <c r="AY196" s="255" t="s">
        <v>130</v>
      </c>
    </row>
    <row r="197" s="2" customFormat="1" ht="16.5" customHeight="1">
      <c r="A197" s="40"/>
      <c r="B197" s="41"/>
      <c r="C197" s="206" t="s">
        <v>278</v>
      </c>
      <c r="D197" s="206" t="s">
        <v>132</v>
      </c>
      <c r="E197" s="207" t="s">
        <v>279</v>
      </c>
      <c r="F197" s="208" t="s">
        <v>280</v>
      </c>
      <c r="G197" s="209" t="s">
        <v>135</v>
      </c>
      <c r="H197" s="210">
        <v>19297.599999999999</v>
      </c>
      <c r="I197" s="211"/>
      <c r="J197" s="210">
        <f>ROUND(I197*H197,2)</f>
        <v>0</v>
      </c>
      <c r="K197" s="208" t="s">
        <v>31</v>
      </c>
      <c r="L197" s="46"/>
      <c r="M197" s="212" t="s">
        <v>31</v>
      </c>
      <c r="N197" s="213" t="s">
        <v>52</v>
      </c>
      <c r="O197" s="86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6" t="s">
        <v>137</v>
      </c>
      <c r="AT197" s="216" t="s">
        <v>132</v>
      </c>
      <c r="AU197" s="216" t="s">
        <v>20</v>
      </c>
      <c r="AY197" s="18" t="s">
        <v>130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89</v>
      </c>
      <c r="BK197" s="217">
        <f>ROUND(I197*H197,2)</f>
        <v>0</v>
      </c>
      <c r="BL197" s="18" t="s">
        <v>137</v>
      </c>
      <c r="BM197" s="216" t="s">
        <v>281</v>
      </c>
    </row>
    <row r="198" s="13" customFormat="1">
      <c r="A198" s="13"/>
      <c r="B198" s="223"/>
      <c r="C198" s="224"/>
      <c r="D198" s="225" t="s">
        <v>141</v>
      </c>
      <c r="E198" s="226" t="s">
        <v>31</v>
      </c>
      <c r="F198" s="227" t="s">
        <v>160</v>
      </c>
      <c r="G198" s="224"/>
      <c r="H198" s="228">
        <v>19297.599999999999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141</v>
      </c>
      <c r="AU198" s="234" t="s">
        <v>20</v>
      </c>
      <c r="AV198" s="13" t="s">
        <v>20</v>
      </c>
      <c r="AW198" s="13" t="s">
        <v>40</v>
      </c>
      <c r="AX198" s="13" t="s">
        <v>81</v>
      </c>
      <c r="AY198" s="234" t="s">
        <v>130</v>
      </c>
    </row>
    <row r="199" s="14" customFormat="1">
      <c r="A199" s="14"/>
      <c r="B199" s="235"/>
      <c r="C199" s="236"/>
      <c r="D199" s="225" t="s">
        <v>141</v>
      </c>
      <c r="E199" s="237" t="s">
        <v>31</v>
      </c>
      <c r="F199" s="238" t="s">
        <v>282</v>
      </c>
      <c r="G199" s="236"/>
      <c r="H199" s="237" t="s">
        <v>31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141</v>
      </c>
      <c r="AU199" s="244" t="s">
        <v>20</v>
      </c>
      <c r="AV199" s="14" t="s">
        <v>89</v>
      </c>
      <c r="AW199" s="14" t="s">
        <v>40</v>
      </c>
      <c r="AX199" s="14" t="s">
        <v>81</v>
      </c>
      <c r="AY199" s="244" t="s">
        <v>130</v>
      </c>
    </row>
    <row r="200" s="15" customFormat="1">
      <c r="A200" s="15"/>
      <c r="B200" s="245"/>
      <c r="C200" s="246"/>
      <c r="D200" s="225" t="s">
        <v>141</v>
      </c>
      <c r="E200" s="247" t="s">
        <v>31</v>
      </c>
      <c r="F200" s="248" t="s">
        <v>144</v>
      </c>
      <c r="G200" s="246"/>
      <c r="H200" s="249">
        <v>19297.599999999999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5" t="s">
        <v>141</v>
      </c>
      <c r="AU200" s="255" t="s">
        <v>20</v>
      </c>
      <c r="AV200" s="15" t="s">
        <v>137</v>
      </c>
      <c r="AW200" s="15" t="s">
        <v>40</v>
      </c>
      <c r="AX200" s="15" t="s">
        <v>89</v>
      </c>
      <c r="AY200" s="255" t="s">
        <v>130</v>
      </c>
    </row>
    <row r="201" s="2" customFormat="1" ht="16.5" customHeight="1">
      <c r="A201" s="40"/>
      <c r="B201" s="41"/>
      <c r="C201" s="206" t="s">
        <v>283</v>
      </c>
      <c r="D201" s="206" t="s">
        <v>132</v>
      </c>
      <c r="E201" s="207" t="s">
        <v>279</v>
      </c>
      <c r="F201" s="208" t="s">
        <v>280</v>
      </c>
      <c r="G201" s="209" t="s">
        <v>135</v>
      </c>
      <c r="H201" s="210">
        <v>259</v>
      </c>
      <c r="I201" s="211"/>
      <c r="J201" s="210">
        <f>ROUND(I201*H201,2)</f>
        <v>0</v>
      </c>
      <c r="K201" s="208" t="s">
        <v>31</v>
      </c>
      <c r="L201" s="46"/>
      <c r="M201" s="212" t="s">
        <v>31</v>
      </c>
      <c r="N201" s="213" t="s">
        <v>52</v>
      </c>
      <c r="O201" s="86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6" t="s">
        <v>137</v>
      </c>
      <c r="AT201" s="216" t="s">
        <v>132</v>
      </c>
      <c r="AU201" s="216" t="s">
        <v>20</v>
      </c>
      <c r="AY201" s="18" t="s">
        <v>130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89</v>
      </c>
      <c r="BK201" s="217">
        <f>ROUND(I201*H201,2)</f>
        <v>0</v>
      </c>
      <c r="BL201" s="18" t="s">
        <v>137</v>
      </c>
      <c r="BM201" s="216" t="s">
        <v>284</v>
      </c>
    </row>
    <row r="202" s="13" customFormat="1">
      <c r="A202" s="13"/>
      <c r="B202" s="223"/>
      <c r="C202" s="224"/>
      <c r="D202" s="225" t="s">
        <v>141</v>
      </c>
      <c r="E202" s="226" t="s">
        <v>31</v>
      </c>
      <c r="F202" s="227" t="s">
        <v>260</v>
      </c>
      <c r="G202" s="224"/>
      <c r="H202" s="228">
        <v>259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141</v>
      </c>
      <c r="AU202" s="234" t="s">
        <v>20</v>
      </c>
      <c r="AV202" s="13" t="s">
        <v>20</v>
      </c>
      <c r="AW202" s="13" t="s">
        <v>40</v>
      </c>
      <c r="AX202" s="13" t="s">
        <v>81</v>
      </c>
      <c r="AY202" s="234" t="s">
        <v>130</v>
      </c>
    </row>
    <row r="203" s="14" customFormat="1">
      <c r="A203" s="14"/>
      <c r="B203" s="235"/>
      <c r="C203" s="236"/>
      <c r="D203" s="225" t="s">
        <v>141</v>
      </c>
      <c r="E203" s="237" t="s">
        <v>31</v>
      </c>
      <c r="F203" s="238" t="s">
        <v>261</v>
      </c>
      <c r="G203" s="236"/>
      <c r="H203" s="237" t="s">
        <v>31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141</v>
      </c>
      <c r="AU203" s="244" t="s">
        <v>20</v>
      </c>
      <c r="AV203" s="14" t="s">
        <v>89</v>
      </c>
      <c r="AW203" s="14" t="s">
        <v>40</v>
      </c>
      <c r="AX203" s="14" t="s">
        <v>81</v>
      </c>
      <c r="AY203" s="244" t="s">
        <v>130</v>
      </c>
    </row>
    <row r="204" s="15" customFormat="1">
      <c r="A204" s="15"/>
      <c r="B204" s="245"/>
      <c r="C204" s="246"/>
      <c r="D204" s="225" t="s">
        <v>141</v>
      </c>
      <c r="E204" s="247" t="s">
        <v>31</v>
      </c>
      <c r="F204" s="248" t="s">
        <v>144</v>
      </c>
      <c r="G204" s="246"/>
      <c r="H204" s="249">
        <v>259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5" t="s">
        <v>141</v>
      </c>
      <c r="AU204" s="255" t="s">
        <v>20</v>
      </c>
      <c r="AV204" s="15" t="s">
        <v>137</v>
      </c>
      <c r="AW204" s="15" t="s">
        <v>40</v>
      </c>
      <c r="AX204" s="15" t="s">
        <v>89</v>
      </c>
      <c r="AY204" s="255" t="s">
        <v>130</v>
      </c>
    </row>
    <row r="205" s="2" customFormat="1" ht="16.5" customHeight="1">
      <c r="A205" s="40"/>
      <c r="B205" s="41"/>
      <c r="C205" s="206" t="s">
        <v>285</v>
      </c>
      <c r="D205" s="206" t="s">
        <v>132</v>
      </c>
      <c r="E205" s="207" t="s">
        <v>286</v>
      </c>
      <c r="F205" s="208" t="s">
        <v>287</v>
      </c>
      <c r="G205" s="209" t="s">
        <v>135</v>
      </c>
      <c r="H205" s="210">
        <v>33</v>
      </c>
      <c r="I205" s="211"/>
      <c r="J205" s="210">
        <f>ROUND(I205*H205,2)</f>
        <v>0</v>
      </c>
      <c r="K205" s="208" t="s">
        <v>31</v>
      </c>
      <c r="L205" s="46"/>
      <c r="M205" s="212" t="s">
        <v>31</v>
      </c>
      <c r="N205" s="213" t="s">
        <v>52</v>
      </c>
      <c r="O205" s="86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6" t="s">
        <v>137</v>
      </c>
      <c r="AT205" s="216" t="s">
        <v>132</v>
      </c>
      <c r="AU205" s="216" t="s">
        <v>20</v>
      </c>
      <c r="AY205" s="18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89</v>
      </c>
      <c r="BK205" s="217">
        <f>ROUND(I205*H205,2)</f>
        <v>0</v>
      </c>
      <c r="BL205" s="18" t="s">
        <v>137</v>
      </c>
      <c r="BM205" s="216" t="s">
        <v>288</v>
      </c>
    </row>
    <row r="206" s="13" customFormat="1">
      <c r="A206" s="13"/>
      <c r="B206" s="223"/>
      <c r="C206" s="224"/>
      <c r="D206" s="225" t="s">
        <v>141</v>
      </c>
      <c r="E206" s="226" t="s">
        <v>31</v>
      </c>
      <c r="F206" s="227" t="s">
        <v>289</v>
      </c>
      <c r="G206" s="224"/>
      <c r="H206" s="228">
        <v>33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141</v>
      </c>
      <c r="AU206" s="234" t="s">
        <v>20</v>
      </c>
      <c r="AV206" s="13" t="s">
        <v>20</v>
      </c>
      <c r="AW206" s="13" t="s">
        <v>40</v>
      </c>
      <c r="AX206" s="13" t="s">
        <v>81</v>
      </c>
      <c r="AY206" s="234" t="s">
        <v>130</v>
      </c>
    </row>
    <row r="207" s="14" customFormat="1">
      <c r="A207" s="14"/>
      <c r="B207" s="235"/>
      <c r="C207" s="236"/>
      <c r="D207" s="225" t="s">
        <v>141</v>
      </c>
      <c r="E207" s="237" t="s">
        <v>31</v>
      </c>
      <c r="F207" s="238" t="s">
        <v>290</v>
      </c>
      <c r="G207" s="236"/>
      <c r="H207" s="237" t="s">
        <v>31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141</v>
      </c>
      <c r="AU207" s="244" t="s">
        <v>20</v>
      </c>
      <c r="AV207" s="14" t="s">
        <v>89</v>
      </c>
      <c r="AW207" s="14" t="s">
        <v>40</v>
      </c>
      <c r="AX207" s="14" t="s">
        <v>81</v>
      </c>
      <c r="AY207" s="244" t="s">
        <v>130</v>
      </c>
    </row>
    <row r="208" s="15" customFormat="1">
      <c r="A208" s="15"/>
      <c r="B208" s="245"/>
      <c r="C208" s="246"/>
      <c r="D208" s="225" t="s">
        <v>141</v>
      </c>
      <c r="E208" s="247" t="s">
        <v>31</v>
      </c>
      <c r="F208" s="248" t="s">
        <v>144</v>
      </c>
      <c r="G208" s="246"/>
      <c r="H208" s="249">
        <v>33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141</v>
      </c>
      <c r="AU208" s="255" t="s">
        <v>20</v>
      </c>
      <c r="AV208" s="15" t="s">
        <v>137</v>
      </c>
      <c r="AW208" s="15" t="s">
        <v>40</v>
      </c>
      <c r="AX208" s="15" t="s">
        <v>89</v>
      </c>
      <c r="AY208" s="255" t="s">
        <v>130</v>
      </c>
    </row>
    <row r="209" s="2" customFormat="1" ht="16.5" customHeight="1">
      <c r="A209" s="40"/>
      <c r="B209" s="41"/>
      <c r="C209" s="206" t="s">
        <v>291</v>
      </c>
      <c r="D209" s="206" t="s">
        <v>132</v>
      </c>
      <c r="E209" s="207" t="s">
        <v>292</v>
      </c>
      <c r="F209" s="208" t="s">
        <v>293</v>
      </c>
      <c r="G209" s="209" t="s">
        <v>135</v>
      </c>
      <c r="H209" s="210">
        <v>19297.599999999999</v>
      </c>
      <c r="I209" s="211"/>
      <c r="J209" s="210">
        <f>ROUND(I209*H209,2)</f>
        <v>0</v>
      </c>
      <c r="K209" s="208" t="s">
        <v>31</v>
      </c>
      <c r="L209" s="46"/>
      <c r="M209" s="212" t="s">
        <v>31</v>
      </c>
      <c r="N209" s="213" t="s">
        <v>52</v>
      </c>
      <c r="O209" s="86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6" t="s">
        <v>137</v>
      </c>
      <c r="AT209" s="216" t="s">
        <v>132</v>
      </c>
      <c r="AU209" s="216" t="s">
        <v>20</v>
      </c>
      <c r="AY209" s="18" t="s">
        <v>130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89</v>
      </c>
      <c r="BK209" s="217">
        <f>ROUND(I209*H209,2)</f>
        <v>0</v>
      </c>
      <c r="BL209" s="18" t="s">
        <v>137</v>
      </c>
      <c r="BM209" s="216" t="s">
        <v>294</v>
      </c>
    </row>
    <row r="210" s="13" customFormat="1">
      <c r="A210" s="13"/>
      <c r="B210" s="223"/>
      <c r="C210" s="224"/>
      <c r="D210" s="225" t="s">
        <v>141</v>
      </c>
      <c r="E210" s="226" t="s">
        <v>31</v>
      </c>
      <c r="F210" s="227" t="s">
        <v>160</v>
      </c>
      <c r="G210" s="224"/>
      <c r="H210" s="228">
        <v>19297.599999999999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141</v>
      </c>
      <c r="AU210" s="234" t="s">
        <v>20</v>
      </c>
      <c r="AV210" s="13" t="s">
        <v>20</v>
      </c>
      <c r="AW210" s="13" t="s">
        <v>40</v>
      </c>
      <c r="AX210" s="13" t="s">
        <v>81</v>
      </c>
      <c r="AY210" s="234" t="s">
        <v>130</v>
      </c>
    </row>
    <row r="211" s="14" customFormat="1">
      <c r="A211" s="14"/>
      <c r="B211" s="235"/>
      <c r="C211" s="236"/>
      <c r="D211" s="225" t="s">
        <v>141</v>
      </c>
      <c r="E211" s="237" t="s">
        <v>31</v>
      </c>
      <c r="F211" s="238" t="s">
        <v>282</v>
      </c>
      <c r="G211" s="236"/>
      <c r="H211" s="237" t="s">
        <v>31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141</v>
      </c>
      <c r="AU211" s="244" t="s">
        <v>20</v>
      </c>
      <c r="AV211" s="14" t="s">
        <v>89</v>
      </c>
      <c r="AW211" s="14" t="s">
        <v>40</v>
      </c>
      <c r="AX211" s="14" t="s">
        <v>81</v>
      </c>
      <c r="AY211" s="244" t="s">
        <v>130</v>
      </c>
    </row>
    <row r="212" s="15" customFormat="1">
      <c r="A212" s="15"/>
      <c r="B212" s="245"/>
      <c r="C212" s="246"/>
      <c r="D212" s="225" t="s">
        <v>141</v>
      </c>
      <c r="E212" s="247" t="s">
        <v>31</v>
      </c>
      <c r="F212" s="248" t="s">
        <v>144</v>
      </c>
      <c r="G212" s="246"/>
      <c r="H212" s="249">
        <v>19297.599999999999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141</v>
      </c>
      <c r="AU212" s="255" t="s">
        <v>20</v>
      </c>
      <c r="AV212" s="15" t="s">
        <v>137</v>
      </c>
      <c r="AW212" s="15" t="s">
        <v>40</v>
      </c>
      <c r="AX212" s="15" t="s">
        <v>89</v>
      </c>
      <c r="AY212" s="255" t="s">
        <v>130</v>
      </c>
    </row>
    <row r="213" s="2" customFormat="1" ht="16.5" customHeight="1">
      <c r="A213" s="40"/>
      <c r="B213" s="41"/>
      <c r="C213" s="206" t="s">
        <v>295</v>
      </c>
      <c r="D213" s="206" t="s">
        <v>132</v>
      </c>
      <c r="E213" s="207" t="s">
        <v>296</v>
      </c>
      <c r="F213" s="208" t="s">
        <v>297</v>
      </c>
      <c r="G213" s="209" t="s">
        <v>135</v>
      </c>
      <c r="H213" s="210">
        <v>2000</v>
      </c>
      <c r="I213" s="211"/>
      <c r="J213" s="210">
        <f>ROUND(I213*H213,2)</f>
        <v>0</v>
      </c>
      <c r="K213" s="208" t="s">
        <v>136</v>
      </c>
      <c r="L213" s="46"/>
      <c r="M213" s="212" t="s">
        <v>31</v>
      </c>
      <c r="N213" s="213" t="s">
        <v>52</v>
      </c>
      <c r="O213" s="86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6" t="s">
        <v>137</v>
      </c>
      <c r="AT213" s="216" t="s">
        <v>132</v>
      </c>
      <c r="AU213" s="216" t="s">
        <v>20</v>
      </c>
      <c r="AY213" s="18" t="s">
        <v>130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89</v>
      </c>
      <c r="BK213" s="217">
        <f>ROUND(I213*H213,2)</f>
        <v>0</v>
      </c>
      <c r="BL213" s="18" t="s">
        <v>137</v>
      </c>
      <c r="BM213" s="216" t="s">
        <v>298</v>
      </c>
    </row>
    <row r="214" s="2" customFormat="1">
      <c r="A214" s="40"/>
      <c r="B214" s="41"/>
      <c r="C214" s="42"/>
      <c r="D214" s="218" t="s">
        <v>139</v>
      </c>
      <c r="E214" s="42"/>
      <c r="F214" s="219" t="s">
        <v>299</v>
      </c>
      <c r="G214" s="42"/>
      <c r="H214" s="42"/>
      <c r="I214" s="220"/>
      <c r="J214" s="42"/>
      <c r="K214" s="42"/>
      <c r="L214" s="46"/>
      <c r="M214" s="221"/>
      <c r="N214" s="22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139</v>
      </c>
      <c r="AU214" s="18" t="s">
        <v>20</v>
      </c>
    </row>
    <row r="215" s="13" customFormat="1">
      <c r="A215" s="13"/>
      <c r="B215" s="223"/>
      <c r="C215" s="224"/>
      <c r="D215" s="225" t="s">
        <v>141</v>
      </c>
      <c r="E215" s="226" t="s">
        <v>31</v>
      </c>
      <c r="F215" s="227" t="s">
        <v>153</v>
      </c>
      <c r="G215" s="224"/>
      <c r="H215" s="228">
        <v>2000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141</v>
      </c>
      <c r="AU215" s="234" t="s">
        <v>20</v>
      </c>
      <c r="AV215" s="13" t="s">
        <v>20</v>
      </c>
      <c r="AW215" s="13" t="s">
        <v>40</v>
      </c>
      <c r="AX215" s="13" t="s">
        <v>81</v>
      </c>
      <c r="AY215" s="234" t="s">
        <v>130</v>
      </c>
    </row>
    <row r="216" s="14" customFormat="1">
      <c r="A216" s="14"/>
      <c r="B216" s="235"/>
      <c r="C216" s="236"/>
      <c r="D216" s="225" t="s">
        <v>141</v>
      </c>
      <c r="E216" s="237" t="s">
        <v>31</v>
      </c>
      <c r="F216" s="238" t="s">
        <v>300</v>
      </c>
      <c r="G216" s="236"/>
      <c r="H216" s="237" t="s">
        <v>31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141</v>
      </c>
      <c r="AU216" s="244" t="s">
        <v>20</v>
      </c>
      <c r="AV216" s="14" t="s">
        <v>89</v>
      </c>
      <c r="AW216" s="14" t="s">
        <v>40</v>
      </c>
      <c r="AX216" s="14" t="s">
        <v>81</v>
      </c>
      <c r="AY216" s="244" t="s">
        <v>130</v>
      </c>
    </row>
    <row r="217" s="15" customFormat="1">
      <c r="A217" s="15"/>
      <c r="B217" s="245"/>
      <c r="C217" s="246"/>
      <c r="D217" s="225" t="s">
        <v>141</v>
      </c>
      <c r="E217" s="247" t="s">
        <v>31</v>
      </c>
      <c r="F217" s="248" t="s">
        <v>144</v>
      </c>
      <c r="G217" s="246"/>
      <c r="H217" s="249">
        <v>2000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5" t="s">
        <v>141</v>
      </c>
      <c r="AU217" s="255" t="s">
        <v>20</v>
      </c>
      <c r="AV217" s="15" t="s">
        <v>137</v>
      </c>
      <c r="AW217" s="15" t="s">
        <v>40</v>
      </c>
      <c r="AX217" s="15" t="s">
        <v>89</v>
      </c>
      <c r="AY217" s="255" t="s">
        <v>130</v>
      </c>
    </row>
    <row r="218" s="2" customFormat="1" ht="24.15" customHeight="1">
      <c r="A218" s="40"/>
      <c r="B218" s="41"/>
      <c r="C218" s="206" t="s">
        <v>301</v>
      </c>
      <c r="D218" s="206" t="s">
        <v>132</v>
      </c>
      <c r="E218" s="207" t="s">
        <v>302</v>
      </c>
      <c r="F218" s="208" t="s">
        <v>303</v>
      </c>
      <c r="G218" s="209" t="s">
        <v>135</v>
      </c>
      <c r="H218" s="210">
        <v>259</v>
      </c>
      <c r="I218" s="211"/>
      <c r="J218" s="210">
        <f>ROUND(I218*H218,2)</f>
        <v>0</v>
      </c>
      <c r="K218" s="208" t="s">
        <v>136</v>
      </c>
      <c r="L218" s="46"/>
      <c r="M218" s="212" t="s">
        <v>31</v>
      </c>
      <c r="N218" s="213" t="s">
        <v>52</v>
      </c>
      <c r="O218" s="86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6" t="s">
        <v>137</v>
      </c>
      <c r="AT218" s="216" t="s">
        <v>132</v>
      </c>
      <c r="AU218" s="216" t="s">
        <v>20</v>
      </c>
      <c r="AY218" s="18" t="s">
        <v>130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89</v>
      </c>
      <c r="BK218" s="217">
        <f>ROUND(I218*H218,2)</f>
        <v>0</v>
      </c>
      <c r="BL218" s="18" t="s">
        <v>137</v>
      </c>
      <c r="BM218" s="216" t="s">
        <v>304</v>
      </c>
    </row>
    <row r="219" s="2" customFormat="1">
      <c r="A219" s="40"/>
      <c r="B219" s="41"/>
      <c r="C219" s="42"/>
      <c r="D219" s="218" t="s">
        <v>139</v>
      </c>
      <c r="E219" s="42"/>
      <c r="F219" s="219" t="s">
        <v>305</v>
      </c>
      <c r="G219" s="42"/>
      <c r="H219" s="42"/>
      <c r="I219" s="220"/>
      <c r="J219" s="42"/>
      <c r="K219" s="42"/>
      <c r="L219" s="46"/>
      <c r="M219" s="221"/>
      <c r="N219" s="22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139</v>
      </c>
      <c r="AU219" s="18" t="s">
        <v>20</v>
      </c>
    </row>
    <row r="220" s="13" customFormat="1">
      <c r="A220" s="13"/>
      <c r="B220" s="223"/>
      <c r="C220" s="224"/>
      <c r="D220" s="225" t="s">
        <v>141</v>
      </c>
      <c r="E220" s="226" t="s">
        <v>31</v>
      </c>
      <c r="F220" s="227" t="s">
        <v>260</v>
      </c>
      <c r="G220" s="224"/>
      <c r="H220" s="228">
        <v>259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141</v>
      </c>
      <c r="AU220" s="234" t="s">
        <v>20</v>
      </c>
      <c r="AV220" s="13" t="s">
        <v>20</v>
      </c>
      <c r="AW220" s="13" t="s">
        <v>40</v>
      </c>
      <c r="AX220" s="13" t="s">
        <v>81</v>
      </c>
      <c r="AY220" s="234" t="s">
        <v>130</v>
      </c>
    </row>
    <row r="221" s="14" customFormat="1">
      <c r="A221" s="14"/>
      <c r="B221" s="235"/>
      <c r="C221" s="236"/>
      <c r="D221" s="225" t="s">
        <v>141</v>
      </c>
      <c r="E221" s="237" t="s">
        <v>31</v>
      </c>
      <c r="F221" s="238" t="s">
        <v>306</v>
      </c>
      <c r="G221" s="236"/>
      <c r="H221" s="237" t="s">
        <v>31</v>
      </c>
      <c r="I221" s="239"/>
      <c r="J221" s="236"/>
      <c r="K221" s="236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141</v>
      </c>
      <c r="AU221" s="244" t="s">
        <v>20</v>
      </c>
      <c r="AV221" s="14" t="s">
        <v>89</v>
      </c>
      <c r="AW221" s="14" t="s">
        <v>40</v>
      </c>
      <c r="AX221" s="14" t="s">
        <v>81</v>
      </c>
      <c r="AY221" s="244" t="s">
        <v>130</v>
      </c>
    </row>
    <row r="222" s="15" customFormat="1">
      <c r="A222" s="15"/>
      <c r="B222" s="245"/>
      <c r="C222" s="246"/>
      <c r="D222" s="225" t="s">
        <v>141</v>
      </c>
      <c r="E222" s="247" t="s">
        <v>31</v>
      </c>
      <c r="F222" s="248" t="s">
        <v>144</v>
      </c>
      <c r="G222" s="246"/>
      <c r="H222" s="249">
        <v>259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5" t="s">
        <v>141</v>
      </c>
      <c r="AU222" s="255" t="s">
        <v>20</v>
      </c>
      <c r="AV222" s="15" t="s">
        <v>137</v>
      </c>
      <c r="AW222" s="15" t="s">
        <v>40</v>
      </c>
      <c r="AX222" s="15" t="s">
        <v>89</v>
      </c>
      <c r="AY222" s="255" t="s">
        <v>130</v>
      </c>
    </row>
    <row r="223" s="2" customFormat="1" ht="24.15" customHeight="1">
      <c r="A223" s="40"/>
      <c r="B223" s="41"/>
      <c r="C223" s="206" t="s">
        <v>307</v>
      </c>
      <c r="D223" s="206" t="s">
        <v>132</v>
      </c>
      <c r="E223" s="207" t="s">
        <v>302</v>
      </c>
      <c r="F223" s="208" t="s">
        <v>303</v>
      </c>
      <c r="G223" s="209" t="s">
        <v>135</v>
      </c>
      <c r="H223" s="210">
        <v>33</v>
      </c>
      <c r="I223" s="211"/>
      <c r="J223" s="210">
        <f>ROUND(I223*H223,2)</f>
        <v>0</v>
      </c>
      <c r="K223" s="208" t="s">
        <v>136</v>
      </c>
      <c r="L223" s="46"/>
      <c r="M223" s="212" t="s">
        <v>31</v>
      </c>
      <c r="N223" s="213" t="s">
        <v>52</v>
      </c>
      <c r="O223" s="86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6" t="s">
        <v>137</v>
      </c>
      <c r="AT223" s="216" t="s">
        <v>132</v>
      </c>
      <c r="AU223" s="216" t="s">
        <v>20</v>
      </c>
      <c r="AY223" s="18" t="s">
        <v>130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89</v>
      </c>
      <c r="BK223" s="217">
        <f>ROUND(I223*H223,2)</f>
        <v>0</v>
      </c>
      <c r="BL223" s="18" t="s">
        <v>137</v>
      </c>
      <c r="BM223" s="216" t="s">
        <v>308</v>
      </c>
    </row>
    <row r="224" s="2" customFormat="1">
      <c r="A224" s="40"/>
      <c r="B224" s="41"/>
      <c r="C224" s="42"/>
      <c r="D224" s="218" t="s">
        <v>139</v>
      </c>
      <c r="E224" s="42"/>
      <c r="F224" s="219" t="s">
        <v>305</v>
      </c>
      <c r="G224" s="42"/>
      <c r="H224" s="42"/>
      <c r="I224" s="220"/>
      <c r="J224" s="42"/>
      <c r="K224" s="42"/>
      <c r="L224" s="46"/>
      <c r="M224" s="221"/>
      <c r="N224" s="22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139</v>
      </c>
      <c r="AU224" s="18" t="s">
        <v>20</v>
      </c>
    </row>
    <row r="225" s="13" customFormat="1">
      <c r="A225" s="13"/>
      <c r="B225" s="223"/>
      <c r="C225" s="224"/>
      <c r="D225" s="225" t="s">
        <v>141</v>
      </c>
      <c r="E225" s="226" t="s">
        <v>31</v>
      </c>
      <c r="F225" s="227" t="s">
        <v>289</v>
      </c>
      <c r="G225" s="224"/>
      <c r="H225" s="228">
        <v>33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141</v>
      </c>
      <c r="AU225" s="234" t="s">
        <v>20</v>
      </c>
      <c r="AV225" s="13" t="s">
        <v>20</v>
      </c>
      <c r="AW225" s="13" t="s">
        <v>40</v>
      </c>
      <c r="AX225" s="13" t="s">
        <v>81</v>
      </c>
      <c r="AY225" s="234" t="s">
        <v>130</v>
      </c>
    </row>
    <row r="226" s="14" customFormat="1">
      <c r="A226" s="14"/>
      <c r="B226" s="235"/>
      <c r="C226" s="236"/>
      <c r="D226" s="225" t="s">
        <v>141</v>
      </c>
      <c r="E226" s="237" t="s">
        <v>31</v>
      </c>
      <c r="F226" s="238" t="s">
        <v>290</v>
      </c>
      <c r="G226" s="236"/>
      <c r="H226" s="237" t="s">
        <v>31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141</v>
      </c>
      <c r="AU226" s="244" t="s">
        <v>20</v>
      </c>
      <c r="AV226" s="14" t="s">
        <v>89</v>
      </c>
      <c r="AW226" s="14" t="s">
        <v>40</v>
      </c>
      <c r="AX226" s="14" t="s">
        <v>81</v>
      </c>
      <c r="AY226" s="244" t="s">
        <v>130</v>
      </c>
    </row>
    <row r="227" s="15" customFormat="1">
      <c r="A227" s="15"/>
      <c r="B227" s="245"/>
      <c r="C227" s="246"/>
      <c r="D227" s="225" t="s">
        <v>141</v>
      </c>
      <c r="E227" s="247" t="s">
        <v>31</v>
      </c>
      <c r="F227" s="248" t="s">
        <v>144</v>
      </c>
      <c r="G227" s="246"/>
      <c r="H227" s="249">
        <v>33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5" t="s">
        <v>141</v>
      </c>
      <c r="AU227" s="255" t="s">
        <v>20</v>
      </c>
      <c r="AV227" s="15" t="s">
        <v>137</v>
      </c>
      <c r="AW227" s="15" t="s">
        <v>40</v>
      </c>
      <c r="AX227" s="15" t="s">
        <v>89</v>
      </c>
      <c r="AY227" s="255" t="s">
        <v>130</v>
      </c>
    </row>
    <row r="228" s="2" customFormat="1" ht="24.15" customHeight="1">
      <c r="A228" s="40"/>
      <c r="B228" s="41"/>
      <c r="C228" s="206" t="s">
        <v>309</v>
      </c>
      <c r="D228" s="206" t="s">
        <v>132</v>
      </c>
      <c r="E228" s="207" t="s">
        <v>310</v>
      </c>
      <c r="F228" s="208" t="s">
        <v>311</v>
      </c>
      <c r="G228" s="209" t="s">
        <v>135</v>
      </c>
      <c r="H228" s="210">
        <v>19297.599999999999</v>
      </c>
      <c r="I228" s="211"/>
      <c r="J228" s="210">
        <f>ROUND(I228*H228,2)</f>
        <v>0</v>
      </c>
      <c r="K228" s="208" t="s">
        <v>31</v>
      </c>
      <c r="L228" s="46"/>
      <c r="M228" s="212" t="s">
        <v>31</v>
      </c>
      <c r="N228" s="213" t="s">
        <v>52</v>
      </c>
      <c r="O228" s="86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6" t="s">
        <v>137</v>
      </c>
      <c r="AT228" s="216" t="s">
        <v>132</v>
      </c>
      <c r="AU228" s="216" t="s">
        <v>20</v>
      </c>
      <c r="AY228" s="18" t="s">
        <v>130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89</v>
      </c>
      <c r="BK228" s="217">
        <f>ROUND(I228*H228,2)</f>
        <v>0</v>
      </c>
      <c r="BL228" s="18" t="s">
        <v>137</v>
      </c>
      <c r="BM228" s="216" t="s">
        <v>312</v>
      </c>
    </row>
    <row r="229" s="13" customFormat="1">
      <c r="A229" s="13"/>
      <c r="B229" s="223"/>
      <c r="C229" s="224"/>
      <c r="D229" s="225" t="s">
        <v>141</v>
      </c>
      <c r="E229" s="226" t="s">
        <v>31</v>
      </c>
      <c r="F229" s="227" t="s">
        <v>160</v>
      </c>
      <c r="G229" s="224"/>
      <c r="H229" s="228">
        <v>19297.599999999999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141</v>
      </c>
      <c r="AU229" s="234" t="s">
        <v>20</v>
      </c>
      <c r="AV229" s="13" t="s">
        <v>20</v>
      </c>
      <c r="AW229" s="13" t="s">
        <v>40</v>
      </c>
      <c r="AX229" s="13" t="s">
        <v>81</v>
      </c>
      <c r="AY229" s="234" t="s">
        <v>130</v>
      </c>
    </row>
    <row r="230" s="14" customFormat="1">
      <c r="A230" s="14"/>
      <c r="B230" s="235"/>
      <c r="C230" s="236"/>
      <c r="D230" s="225" t="s">
        <v>141</v>
      </c>
      <c r="E230" s="237" t="s">
        <v>31</v>
      </c>
      <c r="F230" s="238" t="s">
        <v>282</v>
      </c>
      <c r="G230" s="236"/>
      <c r="H230" s="237" t="s">
        <v>31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141</v>
      </c>
      <c r="AU230" s="244" t="s">
        <v>20</v>
      </c>
      <c r="AV230" s="14" t="s">
        <v>89</v>
      </c>
      <c r="AW230" s="14" t="s">
        <v>40</v>
      </c>
      <c r="AX230" s="14" t="s">
        <v>81</v>
      </c>
      <c r="AY230" s="244" t="s">
        <v>130</v>
      </c>
    </row>
    <row r="231" s="15" customFormat="1">
      <c r="A231" s="15"/>
      <c r="B231" s="245"/>
      <c r="C231" s="246"/>
      <c r="D231" s="225" t="s">
        <v>141</v>
      </c>
      <c r="E231" s="247" t="s">
        <v>31</v>
      </c>
      <c r="F231" s="248" t="s">
        <v>144</v>
      </c>
      <c r="G231" s="246"/>
      <c r="H231" s="249">
        <v>19297.599999999999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5" t="s">
        <v>141</v>
      </c>
      <c r="AU231" s="255" t="s">
        <v>20</v>
      </c>
      <c r="AV231" s="15" t="s">
        <v>137</v>
      </c>
      <c r="AW231" s="15" t="s">
        <v>40</v>
      </c>
      <c r="AX231" s="15" t="s">
        <v>89</v>
      </c>
      <c r="AY231" s="255" t="s">
        <v>130</v>
      </c>
    </row>
    <row r="232" s="2" customFormat="1" ht="24.15" customHeight="1">
      <c r="A232" s="40"/>
      <c r="B232" s="41"/>
      <c r="C232" s="206" t="s">
        <v>313</v>
      </c>
      <c r="D232" s="206" t="s">
        <v>132</v>
      </c>
      <c r="E232" s="207" t="s">
        <v>314</v>
      </c>
      <c r="F232" s="208" t="s">
        <v>315</v>
      </c>
      <c r="G232" s="209" t="s">
        <v>135</v>
      </c>
      <c r="H232" s="210">
        <v>19597.599999999999</v>
      </c>
      <c r="I232" s="211"/>
      <c r="J232" s="210">
        <f>ROUND(I232*H232,2)</f>
        <v>0</v>
      </c>
      <c r="K232" s="208" t="s">
        <v>136</v>
      </c>
      <c r="L232" s="46"/>
      <c r="M232" s="212" t="s">
        <v>31</v>
      </c>
      <c r="N232" s="213" t="s">
        <v>52</v>
      </c>
      <c r="O232" s="86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6" t="s">
        <v>137</v>
      </c>
      <c r="AT232" s="216" t="s">
        <v>132</v>
      </c>
      <c r="AU232" s="216" t="s">
        <v>20</v>
      </c>
      <c r="AY232" s="18" t="s">
        <v>130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89</v>
      </c>
      <c r="BK232" s="217">
        <f>ROUND(I232*H232,2)</f>
        <v>0</v>
      </c>
      <c r="BL232" s="18" t="s">
        <v>137</v>
      </c>
      <c r="BM232" s="216" t="s">
        <v>316</v>
      </c>
    </row>
    <row r="233" s="2" customFormat="1">
      <c r="A233" s="40"/>
      <c r="B233" s="41"/>
      <c r="C233" s="42"/>
      <c r="D233" s="218" t="s">
        <v>139</v>
      </c>
      <c r="E233" s="42"/>
      <c r="F233" s="219" t="s">
        <v>317</v>
      </c>
      <c r="G233" s="42"/>
      <c r="H233" s="42"/>
      <c r="I233" s="220"/>
      <c r="J233" s="42"/>
      <c r="K233" s="42"/>
      <c r="L233" s="46"/>
      <c r="M233" s="221"/>
      <c r="N233" s="22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139</v>
      </c>
      <c r="AU233" s="18" t="s">
        <v>20</v>
      </c>
    </row>
    <row r="234" s="13" customFormat="1">
      <c r="A234" s="13"/>
      <c r="B234" s="223"/>
      <c r="C234" s="224"/>
      <c r="D234" s="225" t="s">
        <v>141</v>
      </c>
      <c r="E234" s="226" t="s">
        <v>31</v>
      </c>
      <c r="F234" s="227" t="s">
        <v>318</v>
      </c>
      <c r="G234" s="224"/>
      <c r="H234" s="228">
        <v>19597.599999999999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141</v>
      </c>
      <c r="AU234" s="234" t="s">
        <v>20</v>
      </c>
      <c r="AV234" s="13" t="s">
        <v>20</v>
      </c>
      <c r="AW234" s="13" t="s">
        <v>40</v>
      </c>
      <c r="AX234" s="13" t="s">
        <v>81</v>
      </c>
      <c r="AY234" s="234" t="s">
        <v>130</v>
      </c>
    </row>
    <row r="235" s="14" customFormat="1">
      <c r="A235" s="14"/>
      <c r="B235" s="235"/>
      <c r="C235" s="236"/>
      <c r="D235" s="225" t="s">
        <v>141</v>
      </c>
      <c r="E235" s="237" t="s">
        <v>31</v>
      </c>
      <c r="F235" s="238" t="s">
        <v>282</v>
      </c>
      <c r="G235" s="236"/>
      <c r="H235" s="237" t="s">
        <v>31</v>
      </c>
      <c r="I235" s="239"/>
      <c r="J235" s="236"/>
      <c r="K235" s="236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141</v>
      </c>
      <c r="AU235" s="244" t="s">
        <v>20</v>
      </c>
      <c r="AV235" s="14" t="s">
        <v>89</v>
      </c>
      <c r="AW235" s="14" t="s">
        <v>40</v>
      </c>
      <c r="AX235" s="14" t="s">
        <v>81</v>
      </c>
      <c r="AY235" s="244" t="s">
        <v>130</v>
      </c>
    </row>
    <row r="236" s="15" customFormat="1">
      <c r="A236" s="15"/>
      <c r="B236" s="245"/>
      <c r="C236" s="246"/>
      <c r="D236" s="225" t="s">
        <v>141</v>
      </c>
      <c r="E236" s="247" t="s">
        <v>31</v>
      </c>
      <c r="F236" s="248" t="s">
        <v>144</v>
      </c>
      <c r="G236" s="246"/>
      <c r="H236" s="249">
        <v>19597.599999999999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5" t="s">
        <v>141</v>
      </c>
      <c r="AU236" s="255" t="s">
        <v>20</v>
      </c>
      <c r="AV236" s="15" t="s">
        <v>137</v>
      </c>
      <c r="AW236" s="15" t="s">
        <v>40</v>
      </c>
      <c r="AX236" s="15" t="s">
        <v>89</v>
      </c>
      <c r="AY236" s="255" t="s">
        <v>130</v>
      </c>
    </row>
    <row r="237" s="2" customFormat="1" ht="24.15" customHeight="1">
      <c r="A237" s="40"/>
      <c r="B237" s="41"/>
      <c r="C237" s="206" t="s">
        <v>319</v>
      </c>
      <c r="D237" s="206" t="s">
        <v>132</v>
      </c>
      <c r="E237" s="207" t="s">
        <v>320</v>
      </c>
      <c r="F237" s="208" t="s">
        <v>321</v>
      </c>
      <c r="G237" s="209" t="s">
        <v>135</v>
      </c>
      <c r="H237" s="210">
        <v>212</v>
      </c>
      <c r="I237" s="211"/>
      <c r="J237" s="210">
        <f>ROUND(I237*H237,2)</f>
        <v>0</v>
      </c>
      <c r="K237" s="208" t="s">
        <v>136</v>
      </c>
      <c r="L237" s="46"/>
      <c r="M237" s="212" t="s">
        <v>31</v>
      </c>
      <c r="N237" s="213" t="s">
        <v>52</v>
      </c>
      <c r="O237" s="86"/>
      <c r="P237" s="214">
        <f>O237*H237</f>
        <v>0</v>
      </c>
      <c r="Q237" s="214">
        <v>0.15140000000000001</v>
      </c>
      <c r="R237" s="214">
        <f>Q237*H237</f>
        <v>32.096800000000002</v>
      </c>
      <c r="S237" s="214">
        <v>0</v>
      </c>
      <c r="T237" s="21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6" t="s">
        <v>137</v>
      </c>
      <c r="AT237" s="216" t="s">
        <v>132</v>
      </c>
      <c r="AU237" s="216" t="s">
        <v>20</v>
      </c>
      <c r="AY237" s="18" t="s">
        <v>130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89</v>
      </c>
      <c r="BK237" s="217">
        <f>ROUND(I237*H237,2)</f>
        <v>0</v>
      </c>
      <c r="BL237" s="18" t="s">
        <v>137</v>
      </c>
      <c r="BM237" s="216" t="s">
        <v>322</v>
      </c>
    </row>
    <row r="238" s="2" customFormat="1">
      <c r="A238" s="40"/>
      <c r="B238" s="41"/>
      <c r="C238" s="42"/>
      <c r="D238" s="218" t="s">
        <v>139</v>
      </c>
      <c r="E238" s="42"/>
      <c r="F238" s="219" t="s">
        <v>323</v>
      </c>
      <c r="G238" s="42"/>
      <c r="H238" s="42"/>
      <c r="I238" s="220"/>
      <c r="J238" s="42"/>
      <c r="K238" s="42"/>
      <c r="L238" s="46"/>
      <c r="M238" s="221"/>
      <c r="N238" s="22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139</v>
      </c>
      <c r="AU238" s="18" t="s">
        <v>20</v>
      </c>
    </row>
    <row r="239" s="13" customFormat="1">
      <c r="A239" s="13"/>
      <c r="B239" s="223"/>
      <c r="C239" s="224"/>
      <c r="D239" s="225" t="s">
        <v>141</v>
      </c>
      <c r="E239" s="226" t="s">
        <v>31</v>
      </c>
      <c r="F239" s="227" t="s">
        <v>217</v>
      </c>
      <c r="G239" s="224"/>
      <c r="H239" s="228">
        <v>212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141</v>
      </c>
      <c r="AU239" s="234" t="s">
        <v>20</v>
      </c>
      <c r="AV239" s="13" t="s">
        <v>20</v>
      </c>
      <c r="AW239" s="13" t="s">
        <v>40</v>
      </c>
      <c r="AX239" s="13" t="s">
        <v>81</v>
      </c>
      <c r="AY239" s="234" t="s">
        <v>130</v>
      </c>
    </row>
    <row r="240" s="14" customFormat="1">
      <c r="A240" s="14"/>
      <c r="B240" s="235"/>
      <c r="C240" s="236"/>
      <c r="D240" s="225" t="s">
        <v>141</v>
      </c>
      <c r="E240" s="237" t="s">
        <v>31</v>
      </c>
      <c r="F240" s="238" t="s">
        <v>268</v>
      </c>
      <c r="G240" s="236"/>
      <c r="H240" s="237" t="s">
        <v>31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141</v>
      </c>
      <c r="AU240" s="244" t="s">
        <v>20</v>
      </c>
      <c r="AV240" s="14" t="s">
        <v>89</v>
      </c>
      <c r="AW240" s="14" t="s">
        <v>40</v>
      </c>
      <c r="AX240" s="14" t="s">
        <v>81</v>
      </c>
      <c r="AY240" s="244" t="s">
        <v>130</v>
      </c>
    </row>
    <row r="241" s="15" customFormat="1">
      <c r="A241" s="15"/>
      <c r="B241" s="245"/>
      <c r="C241" s="246"/>
      <c r="D241" s="225" t="s">
        <v>141</v>
      </c>
      <c r="E241" s="247" t="s">
        <v>31</v>
      </c>
      <c r="F241" s="248" t="s">
        <v>144</v>
      </c>
      <c r="G241" s="246"/>
      <c r="H241" s="249">
        <v>212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5" t="s">
        <v>141</v>
      </c>
      <c r="AU241" s="255" t="s">
        <v>20</v>
      </c>
      <c r="AV241" s="15" t="s">
        <v>137</v>
      </c>
      <c r="AW241" s="15" t="s">
        <v>40</v>
      </c>
      <c r="AX241" s="15" t="s">
        <v>89</v>
      </c>
      <c r="AY241" s="255" t="s">
        <v>130</v>
      </c>
    </row>
    <row r="242" s="12" customFormat="1" ht="22.8" customHeight="1">
      <c r="A242" s="12"/>
      <c r="B242" s="190"/>
      <c r="C242" s="191"/>
      <c r="D242" s="192" t="s">
        <v>80</v>
      </c>
      <c r="E242" s="204" t="s">
        <v>198</v>
      </c>
      <c r="F242" s="204" t="s">
        <v>324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SUM(P243:P357)</f>
        <v>0</v>
      </c>
      <c r="Q242" s="198"/>
      <c r="R242" s="199">
        <f>SUM(R243:R357)</f>
        <v>310.13398549999999</v>
      </c>
      <c r="S242" s="198"/>
      <c r="T242" s="200">
        <f>SUM(T243:T357)</f>
        <v>1551.559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89</v>
      </c>
      <c r="AT242" s="202" t="s">
        <v>80</v>
      </c>
      <c r="AU242" s="202" t="s">
        <v>89</v>
      </c>
      <c r="AY242" s="201" t="s">
        <v>130</v>
      </c>
      <c r="BK242" s="203">
        <f>SUM(BK243:BK357)</f>
        <v>0</v>
      </c>
    </row>
    <row r="243" s="2" customFormat="1" ht="21.75" customHeight="1">
      <c r="A243" s="40"/>
      <c r="B243" s="41"/>
      <c r="C243" s="206" t="s">
        <v>325</v>
      </c>
      <c r="D243" s="206" t="s">
        <v>132</v>
      </c>
      <c r="E243" s="207" t="s">
        <v>326</v>
      </c>
      <c r="F243" s="208" t="s">
        <v>327</v>
      </c>
      <c r="G243" s="209" t="s">
        <v>328</v>
      </c>
      <c r="H243" s="210">
        <v>114</v>
      </c>
      <c r="I243" s="211"/>
      <c r="J243" s="210">
        <f>ROUND(I243*H243,2)</f>
        <v>0</v>
      </c>
      <c r="K243" s="208" t="s">
        <v>136</v>
      </c>
      <c r="L243" s="46"/>
      <c r="M243" s="212" t="s">
        <v>31</v>
      </c>
      <c r="N243" s="213" t="s">
        <v>52</v>
      </c>
      <c r="O243" s="86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6" t="s">
        <v>137</v>
      </c>
      <c r="AT243" s="216" t="s">
        <v>132</v>
      </c>
      <c r="AU243" s="216" t="s">
        <v>20</v>
      </c>
      <c r="AY243" s="18" t="s">
        <v>130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89</v>
      </c>
      <c r="BK243" s="217">
        <f>ROUND(I243*H243,2)</f>
        <v>0</v>
      </c>
      <c r="BL243" s="18" t="s">
        <v>137</v>
      </c>
      <c r="BM243" s="216" t="s">
        <v>329</v>
      </c>
    </row>
    <row r="244" s="2" customFormat="1">
      <c r="A244" s="40"/>
      <c r="B244" s="41"/>
      <c r="C244" s="42"/>
      <c r="D244" s="218" t="s">
        <v>139</v>
      </c>
      <c r="E244" s="42"/>
      <c r="F244" s="219" t="s">
        <v>330</v>
      </c>
      <c r="G244" s="42"/>
      <c r="H244" s="42"/>
      <c r="I244" s="220"/>
      <c r="J244" s="42"/>
      <c r="K244" s="42"/>
      <c r="L244" s="46"/>
      <c r="M244" s="221"/>
      <c r="N244" s="22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139</v>
      </c>
      <c r="AU244" s="18" t="s">
        <v>20</v>
      </c>
    </row>
    <row r="245" s="13" customFormat="1">
      <c r="A245" s="13"/>
      <c r="B245" s="223"/>
      <c r="C245" s="224"/>
      <c r="D245" s="225" t="s">
        <v>141</v>
      </c>
      <c r="E245" s="226" t="s">
        <v>31</v>
      </c>
      <c r="F245" s="227" t="s">
        <v>331</v>
      </c>
      <c r="G245" s="224"/>
      <c r="H245" s="228">
        <v>114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141</v>
      </c>
      <c r="AU245" s="234" t="s">
        <v>20</v>
      </c>
      <c r="AV245" s="13" t="s">
        <v>20</v>
      </c>
      <c r="AW245" s="13" t="s">
        <v>40</v>
      </c>
      <c r="AX245" s="13" t="s">
        <v>81</v>
      </c>
      <c r="AY245" s="234" t="s">
        <v>130</v>
      </c>
    </row>
    <row r="246" s="14" customFormat="1">
      <c r="A246" s="14"/>
      <c r="B246" s="235"/>
      <c r="C246" s="236"/>
      <c r="D246" s="225" t="s">
        <v>141</v>
      </c>
      <c r="E246" s="237" t="s">
        <v>31</v>
      </c>
      <c r="F246" s="238" t="s">
        <v>204</v>
      </c>
      <c r="G246" s="236"/>
      <c r="H246" s="237" t="s">
        <v>31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141</v>
      </c>
      <c r="AU246" s="244" t="s">
        <v>20</v>
      </c>
      <c r="AV246" s="14" t="s">
        <v>89</v>
      </c>
      <c r="AW246" s="14" t="s">
        <v>40</v>
      </c>
      <c r="AX246" s="14" t="s">
        <v>81</v>
      </c>
      <c r="AY246" s="244" t="s">
        <v>130</v>
      </c>
    </row>
    <row r="247" s="15" customFormat="1">
      <c r="A247" s="15"/>
      <c r="B247" s="245"/>
      <c r="C247" s="246"/>
      <c r="D247" s="225" t="s">
        <v>141</v>
      </c>
      <c r="E247" s="247" t="s">
        <v>31</v>
      </c>
      <c r="F247" s="248" t="s">
        <v>144</v>
      </c>
      <c r="G247" s="246"/>
      <c r="H247" s="249">
        <v>114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5" t="s">
        <v>141</v>
      </c>
      <c r="AU247" s="255" t="s">
        <v>20</v>
      </c>
      <c r="AV247" s="15" t="s">
        <v>137</v>
      </c>
      <c r="AW247" s="15" t="s">
        <v>40</v>
      </c>
      <c r="AX247" s="15" t="s">
        <v>89</v>
      </c>
      <c r="AY247" s="255" t="s">
        <v>130</v>
      </c>
    </row>
    <row r="248" s="2" customFormat="1" ht="16.5" customHeight="1">
      <c r="A248" s="40"/>
      <c r="B248" s="41"/>
      <c r="C248" s="256" t="s">
        <v>289</v>
      </c>
      <c r="D248" s="256" t="s">
        <v>219</v>
      </c>
      <c r="E248" s="257" t="s">
        <v>332</v>
      </c>
      <c r="F248" s="258" t="s">
        <v>333</v>
      </c>
      <c r="G248" s="259" t="s">
        <v>328</v>
      </c>
      <c r="H248" s="260">
        <v>100</v>
      </c>
      <c r="I248" s="261"/>
      <c r="J248" s="260">
        <f>ROUND(I248*H248,2)</f>
        <v>0</v>
      </c>
      <c r="K248" s="258" t="s">
        <v>136</v>
      </c>
      <c r="L248" s="262"/>
      <c r="M248" s="263" t="s">
        <v>31</v>
      </c>
      <c r="N248" s="264" t="s">
        <v>52</v>
      </c>
      <c r="O248" s="86"/>
      <c r="P248" s="214">
        <f>O248*H248</f>
        <v>0</v>
      </c>
      <c r="Q248" s="214">
        <v>0.0020999999999999999</v>
      </c>
      <c r="R248" s="214">
        <f>Q248*H248</f>
        <v>0.20999999999999999</v>
      </c>
      <c r="S248" s="214">
        <v>0</v>
      </c>
      <c r="T248" s="21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6" t="s">
        <v>192</v>
      </c>
      <c r="AT248" s="216" t="s">
        <v>219</v>
      </c>
      <c r="AU248" s="216" t="s">
        <v>20</v>
      </c>
      <c r="AY248" s="18" t="s">
        <v>130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89</v>
      </c>
      <c r="BK248" s="217">
        <f>ROUND(I248*H248,2)</f>
        <v>0</v>
      </c>
      <c r="BL248" s="18" t="s">
        <v>137</v>
      </c>
      <c r="BM248" s="216" t="s">
        <v>334</v>
      </c>
    </row>
    <row r="249" s="2" customFormat="1" ht="16.5" customHeight="1">
      <c r="A249" s="40"/>
      <c r="B249" s="41"/>
      <c r="C249" s="256" t="s">
        <v>335</v>
      </c>
      <c r="D249" s="256" t="s">
        <v>219</v>
      </c>
      <c r="E249" s="257" t="s">
        <v>336</v>
      </c>
      <c r="F249" s="258" t="s">
        <v>337</v>
      </c>
      <c r="G249" s="259" t="s">
        <v>328</v>
      </c>
      <c r="H249" s="260">
        <v>14</v>
      </c>
      <c r="I249" s="261"/>
      <c r="J249" s="260">
        <f>ROUND(I249*H249,2)</f>
        <v>0</v>
      </c>
      <c r="K249" s="258" t="s">
        <v>31</v>
      </c>
      <c r="L249" s="262"/>
      <c r="M249" s="263" t="s">
        <v>31</v>
      </c>
      <c r="N249" s="264" t="s">
        <v>52</v>
      </c>
      <c r="O249" s="86"/>
      <c r="P249" s="214">
        <f>O249*H249</f>
        <v>0</v>
      </c>
      <c r="Q249" s="214">
        <v>0.0020999999999999999</v>
      </c>
      <c r="R249" s="214">
        <f>Q249*H249</f>
        <v>0.029399999999999999</v>
      </c>
      <c r="S249" s="214">
        <v>0</v>
      </c>
      <c r="T249" s="21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6" t="s">
        <v>192</v>
      </c>
      <c r="AT249" s="216" t="s">
        <v>219</v>
      </c>
      <c r="AU249" s="216" t="s">
        <v>20</v>
      </c>
      <c r="AY249" s="18" t="s">
        <v>130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89</v>
      </c>
      <c r="BK249" s="217">
        <f>ROUND(I249*H249,2)</f>
        <v>0</v>
      </c>
      <c r="BL249" s="18" t="s">
        <v>137</v>
      </c>
      <c r="BM249" s="216" t="s">
        <v>338</v>
      </c>
    </row>
    <row r="250" s="2" customFormat="1" ht="16.5" customHeight="1">
      <c r="A250" s="40"/>
      <c r="B250" s="41"/>
      <c r="C250" s="206" t="s">
        <v>339</v>
      </c>
      <c r="D250" s="206" t="s">
        <v>132</v>
      </c>
      <c r="E250" s="207" t="s">
        <v>340</v>
      </c>
      <c r="F250" s="208" t="s">
        <v>341</v>
      </c>
      <c r="G250" s="209" t="s">
        <v>342</v>
      </c>
      <c r="H250" s="210">
        <v>549.39999999999998</v>
      </c>
      <c r="I250" s="211"/>
      <c r="J250" s="210">
        <f>ROUND(I250*H250,2)</f>
        <v>0</v>
      </c>
      <c r="K250" s="208" t="s">
        <v>136</v>
      </c>
      <c r="L250" s="46"/>
      <c r="M250" s="212" t="s">
        <v>31</v>
      </c>
      <c r="N250" s="213" t="s">
        <v>52</v>
      </c>
      <c r="O250" s="86"/>
      <c r="P250" s="214">
        <f>O250*H250</f>
        <v>0</v>
      </c>
      <c r="Q250" s="214">
        <v>0.00010000000000000001</v>
      </c>
      <c r="R250" s="214">
        <f>Q250*H250</f>
        <v>0.054940000000000003</v>
      </c>
      <c r="S250" s="214">
        <v>0</v>
      </c>
      <c r="T250" s="21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6" t="s">
        <v>137</v>
      </c>
      <c r="AT250" s="216" t="s">
        <v>132</v>
      </c>
      <c r="AU250" s="216" t="s">
        <v>20</v>
      </c>
      <c r="AY250" s="18" t="s">
        <v>130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89</v>
      </c>
      <c r="BK250" s="217">
        <f>ROUND(I250*H250,2)</f>
        <v>0</v>
      </c>
      <c r="BL250" s="18" t="s">
        <v>137</v>
      </c>
      <c r="BM250" s="216" t="s">
        <v>343</v>
      </c>
    </row>
    <row r="251" s="2" customFormat="1">
      <c r="A251" s="40"/>
      <c r="B251" s="41"/>
      <c r="C251" s="42"/>
      <c r="D251" s="218" t="s">
        <v>139</v>
      </c>
      <c r="E251" s="42"/>
      <c r="F251" s="219" t="s">
        <v>344</v>
      </c>
      <c r="G251" s="42"/>
      <c r="H251" s="42"/>
      <c r="I251" s="220"/>
      <c r="J251" s="42"/>
      <c r="K251" s="42"/>
      <c r="L251" s="46"/>
      <c r="M251" s="221"/>
      <c r="N251" s="22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139</v>
      </c>
      <c r="AU251" s="18" t="s">
        <v>20</v>
      </c>
    </row>
    <row r="252" s="2" customFormat="1" ht="16.5" customHeight="1">
      <c r="A252" s="40"/>
      <c r="B252" s="41"/>
      <c r="C252" s="206" t="s">
        <v>345</v>
      </c>
      <c r="D252" s="206" t="s">
        <v>132</v>
      </c>
      <c r="E252" s="207" t="s">
        <v>340</v>
      </c>
      <c r="F252" s="208" t="s">
        <v>341</v>
      </c>
      <c r="G252" s="209" t="s">
        <v>342</v>
      </c>
      <c r="H252" s="210">
        <v>4828.5</v>
      </c>
      <c r="I252" s="211"/>
      <c r="J252" s="210">
        <f>ROUND(I252*H252,2)</f>
        <v>0</v>
      </c>
      <c r="K252" s="208" t="s">
        <v>136</v>
      </c>
      <c r="L252" s="46"/>
      <c r="M252" s="212" t="s">
        <v>31</v>
      </c>
      <c r="N252" s="213" t="s">
        <v>52</v>
      </c>
      <c r="O252" s="86"/>
      <c r="P252" s="214">
        <f>O252*H252</f>
        <v>0</v>
      </c>
      <c r="Q252" s="214">
        <v>0.00010000000000000001</v>
      </c>
      <c r="R252" s="214">
        <f>Q252*H252</f>
        <v>0.48285</v>
      </c>
      <c r="S252" s="214">
        <v>0</v>
      </c>
      <c r="T252" s="215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6" t="s">
        <v>137</v>
      </c>
      <c r="AT252" s="216" t="s">
        <v>132</v>
      </c>
      <c r="AU252" s="216" t="s">
        <v>20</v>
      </c>
      <c r="AY252" s="18" t="s">
        <v>130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89</v>
      </c>
      <c r="BK252" s="217">
        <f>ROUND(I252*H252,2)</f>
        <v>0</v>
      </c>
      <c r="BL252" s="18" t="s">
        <v>137</v>
      </c>
      <c r="BM252" s="216" t="s">
        <v>346</v>
      </c>
    </row>
    <row r="253" s="2" customFormat="1">
      <c r="A253" s="40"/>
      <c r="B253" s="41"/>
      <c r="C253" s="42"/>
      <c r="D253" s="218" t="s">
        <v>139</v>
      </c>
      <c r="E253" s="42"/>
      <c r="F253" s="219" t="s">
        <v>344</v>
      </c>
      <c r="G253" s="42"/>
      <c r="H253" s="42"/>
      <c r="I253" s="220"/>
      <c r="J253" s="42"/>
      <c r="K253" s="42"/>
      <c r="L253" s="46"/>
      <c r="M253" s="221"/>
      <c r="N253" s="22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139</v>
      </c>
      <c r="AU253" s="18" t="s">
        <v>20</v>
      </c>
    </row>
    <row r="254" s="2" customFormat="1" ht="16.5" customHeight="1">
      <c r="A254" s="40"/>
      <c r="B254" s="41"/>
      <c r="C254" s="206" t="s">
        <v>347</v>
      </c>
      <c r="D254" s="206" t="s">
        <v>132</v>
      </c>
      <c r="E254" s="207" t="s">
        <v>348</v>
      </c>
      <c r="F254" s="208" t="s">
        <v>349</v>
      </c>
      <c r="G254" s="209" t="s">
        <v>342</v>
      </c>
      <c r="H254" s="210">
        <v>2337.6999999999998</v>
      </c>
      <c r="I254" s="211"/>
      <c r="J254" s="210">
        <f>ROUND(I254*H254,2)</f>
        <v>0</v>
      </c>
      <c r="K254" s="208" t="s">
        <v>136</v>
      </c>
      <c r="L254" s="46"/>
      <c r="M254" s="212" t="s">
        <v>31</v>
      </c>
      <c r="N254" s="213" t="s">
        <v>52</v>
      </c>
      <c r="O254" s="86"/>
      <c r="P254" s="214">
        <f>O254*H254</f>
        <v>0</v>
      </c>
      <c r="Q254" s="214">
        <v>5.0000000000000002E-05</v>
      </c>
      <c r="R254" s="214">
        <f>Q254*H254</f>
        <v>0.116885</v>
      </c>
      <c r="S254" s="214">
        <v>0</v>
      </c>
      <c r="T254" s="21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6" t="s">
        <v>137</v>
      </c>
      <c r="AT254" s="216" t="s">
        <v>132</v>
      </c>
      <c r="AU254" s="216" t="s">
        <v>20</v>
      </c>
      <c r="AY254" s="18" t="s">
        <v>130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89</v>
      </c>
      <c r="BK254" s="217">
        <f>ROUND(I254*H254,2)</f>
        <v>0</v>
      </c>
      <c r="BL254" s="18" t="s">
        <v>137</v>
      </c>
      <c r="BM254" s="216" t="s">
        <v>350</v>
      </c>
    </row>
    <row r="255" s="2" customFormat="1">
      <c r="A255" s="40"/>
      <c r="B255" s="41"/>
      <c r="C255" s="42"/>
      <c r="D255" s="218" t="s">
        <v>139</v>
      </c>
      <c r="E255" s="42"/>
      <c r="F255" s="219" t="s">
        <v>351</v>
      </c>
      <c r="G255" s="42"/>
      <c r="H255" s="42"/>
      <c r="I255" s="220"/>
      <c r="J255" s="42"/>
      <c r="K255" s="42"/>
      <c r="L255" s="46"/>
      <c r="M255" s="221"/>
      <c r="N255" s="22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139</v>
      </c>
      <c r="AU255" s="18" t="s">
        <v>20</v>
      </c>
    </row>
    <row r="256" s="2" customFormat="1" ht="16.5" customHeight="1">
      <c r="A256" s="40"/>
      <c r="B256" s="41"/>
      <c r="C256" s="206" t="s">
        <v>352</v>
      </c>
      <c r="D256" s="206" t="s">
        <v>132</v>
      </c>
      <c r="E256" s="207" t="s">
        <v>353</v>
      </c>
      <c r="F256" s="208" t="s">
        <v>354</v>
      </c>
      <c r="G256" s="209" t="s">
        <v>342</v>
      </c>
      <c r="H256" s="210">
        <v>24.5</v>
      </c>
      <c r="I256" s="211"/>
      <c r="J256" s="210">
        <f>ROUND(I256*H256,2)</f>
        <v>0</v>
      </c>
      <c r="K256" s="208" t="s">
        <v>136</v>
      </c>
      <c r="L256" s="46"/>
      <c r="M256" s="212" t="s">
        <v>31</v>
      </c>
      <c r="N256" s="213" t="s">
        <v>52</v>
      </c>
      <c r="O256" s="86"/>
      <c r="P256" s="214">
        <f>O256*H256</f>
        <v>0</v>
      </c>
      <c r="Q256" s="214">
        <v>0.00020000000000000001</v>
      </c>
      <c r="R256" s="214">
        <f>Q256*H256</f>
        <v>0.0048999999999999998</v>
      </c>
      <c r="S256" s="214">
        <v>0</v>
      </c>
      <c r="T256" s="21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6" t="s">
        <v>137</v>
      </c>
      <c r="AT256" s="216" t="s">
        <v>132</v>
      </c>
      <c r="AU256" s="216" t="s">
        <v>20</v>
      </c>
      <c r="AY256" s="18" t="s">
        <v>130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89</v>
      </c>
      <c r="BK256" s="217">
        <f>ROUND(I256*H256,2)</f>
        <v>0</v>
      </c>
      <c r="BL256" s="18" t="s">
        <v>137</v>
      </c>
      <c r="BM256" s="216" t="s">
        <v>355</v>
      </c>
    </row>
    <row r="257" s="2" customFormat="1">
      <c r="A257" s="40"/>
      <c r="B257" s="41"/>
      <c r="C257" s="42"/>
      <c r="D257" s="218" t="s">
        <v>139</v>
      </c>
      <c r="E257" s="42"/>
      <c r="F257" s="219" t="s">
        <v>356</v>
      </c>
      <c r="G257" s="42"/>
      <c r="H257" s="42"/>
      <c r="I257" s="220"/>
      <c r="J257" s="42"/>
      <c r="K257" s="42"/>
      <c r="L257" s="46"/>
      <c r="M257" s="221"/>
      <c r="N257" s="22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139</v>
      </c>
      <c r="AU257" s="18" t="s">
        <v>20</v>
      </c>
    </row>
    <row r="258" s="2" customFormat="1" ht="16.5" customHeight="1">
      <c r="A258" s="40"/>
      <c r="B258" s="41"/>
      <c r="C258" s="206" t="s">
        <v>357</v>
      </c>
      <c r="D258" s="206" t="s">
        <v>132</v>
      </c>
      <c r="E258" s="207" t="s">
        <v>358</v>
      </c>
      <c r="F258" s="208" t="s">
        <v>359</v>
      </c>
      <c r="G258" s="209" t="s">
        <v>342</v>
      </c>
      <c r="H258" s="210">
        <v>172.19999999999999</v>
      </c>
      <c r="I258" s="211"/>
      <c r="J258" s="210">
        <f>ROUND(I258*H258,2)</f>
        <v>0</v>
      </c>
      <c r="K258" s="208" t="s">
        <v>136</v>
      </c>
      <c r="L258" s="46"/>
      <c r="M258" s="212" t="s">
        <v>31</v>
      </c>
      <c r="N258" s="213" t="s">
        <v>52</v>
      </c>
      <c r="O258" s="86"/>
      <c r="P258" s="214">
        <f>O258*H258</f>
        <v>0</v>
      </c>
      <c r="Q258" s="214">
        <v>0.00010000000000000001</v>
      </c>
      <c r="R258" s="214">
        <f>Q258*H258</f>
        <v>0.017219999999999999</v>
      </c>
      <c r="S258" s="214">
        <v>0</v>
      </c>
      <c r="T258" s="21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6" t="s">
        <v>137</v>
      </c>
      <c r="AT258" s="216" t="s">
        <v>132</v>
      </c>
      <c r="AU258" s="216" t="s">
        <v>20</v>
      </c>
      <c r="AY258" s="18" t="s">
        <v>130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89</v>
      </c>
      <c r="BK258" s="217">
        <f>ROUND(I258*H258,2)</f>
        <v>0</v>
      </c>
      <c r="BL258" s="18" t="s">
        <v>137</v>
      </c>
      <c r="BM258" s="216" t="s">
        <v>360</v>
      </c>
    </row>
    <row r="259" s="2" customFormat="1">
      <c r="A259" s="40"/>
      <c r="B259" s="41"/>
      <c r="C259" s="42"/>
      <c r="D259" s="218" t="s">
        <v>139</v>
      </c>
      <c r="E259" s="42"/>
      <c r="F259" s="219" t="s">
        <v>361</v>
      </c>
      <c r="G259" s="42"/>
      <c r="H259" s="42"/>
      <c r="I259" s="220"/>
      <c r="J259" s="42"/>
      <c r="K259" s="42"/>
      <c r="L259" s="46"/>
      <c r="M259" s="221"/>
      <c r="N259" s="22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139</v>
      </c>
      <c r="AU259" s="18" t="s">
        <v>20</v>
      </c>
    </row>
    <row r="260" s="2" customFormat="1" ht="16.5" customHeight="1">
      <c r="A260" s="40"/>
      <c r="B260" s="41"/>
      <c r="C260" s="206" t="s">
        <v>362</v>
      </c>
      <c r="D260" s="206" t="s">
        <v>132</v>
      </c>
      <c r="E260" s="207" t="s">
        <v>363</v>
      </c>
      <c r="F260" s="208" t="s">
        <v>364</v>
      </c>
      <c r="G260" s="209" t="s">
        <v>342</v>
      </c>
      <c r="H260" s="210">
        <v>549.39999999999998</v>
      </c>
      <c r="I260" s="211"/>
      <c r="J260" s="210">
        <f>ROUND(I260*H260,2)</f>
        <v>0</v>
      </c>
      <c r="K260" s="208" t="s">
        <v>136</v>
      </c>
      <c r="L260" s="46"/>
      <c r="M260" s="212" t="s">
        <v>31</v>
      </c>
      <c r="N260" s="213" t="s">
        <v>52</v>
      </c>
      <c r="O260" s="86"/>
      <c r="P260" s="214">
        <f>O260*H260</f>
        <v>0</v>
      </c>
      <c r="Q260" s="214">
        <v>0.00033</v>
      </c>
      <c r="R260" s="214">
        <f>Q260*H260</f>
        <v>0.18130199999999999</v>
      </c>
      <c r="S260" s="214">
        <v>0</v>
      </c>
      <c r="T260" s="21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6" t="s">
        <v>137</v>
      </c>
      <c r="AT260" s="216" t="s">
        <v>132</v>
      </c>
      <c r="AU260" s="216" t="s">
        <v>20</v>
      </c>
      <c r="AY260" s="18" t="s">
        <v>130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89</v>
      </c>
      <c r="BK260" s="217">
        <f>ROUND(I260*H260,2)</f>
        <v>0</v>
      </c>
      <c r="BL260" s="18" t="s">
        <v>137</v>
      </c>
      <c r="BM260" s="216" t="s">
        <v>365</v>
      </c>
    </row>
    <row r="261" s="2" customFormat="1">
      <c r="A261" s="40"/>
      <c r="B261" s="41"/>
      <c r="C261" s="42"/>
      <c r="D261" s="218" t="s">
        <v>139</v>
      </c>
      <c r="E261" s="42"/>
      <c r="F261" s="219" t="s">
        <v>366</v>
      </c>
      <c r="G261" s="42"/>
      <c r="H261" s="42"/>
      <c r="I261" s="220"/>
      <c r="J261" s="42"/>
      <c r="K261" s="42"/>
      <c r="L261" s="46"/>
      <c r="M261" s="221"/>
      <c r="N261" s="22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139</v>
      </c>
      <c r="AU261" s="18" t="s">
        <v>20</v>
      </c>
    </row>
    <row r="262" s="13" customFormat="1">
      <c r="A262" s="13"/>
      <c r="B262" s="223"/>
      <c r="C262" s="224"/>
      <c r="D262" s="225" t="s">
        <v>141</v>
      </c>
      <c r="E262" s="226" t="s">
        <v>31</v>
      </c>
      <c r="F262" s="227" t="s">
        <v>367</v>
      </c>
      <c r="G262" s="224"/>
      <c r="H262" s="228">
        <v>549.39999999999998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141</v>
      </c>
      <c r="AU262" s="234" t="s">
        <v>20</v>
      </c>
      <c r="AV262" s="13" t="s">
        <v>20</v>
      </c>
      <c r="AW262" s="13" t="s">
        <v>40</v>
      </c>
      <c r="AX262" s="13" t="s">
        <v>81</v>
      </c>
      <c r="AY262" s="234" t="s">
        <v>130</v>
      </c>
    </row>
    <row r="263" s="14" customFormat="1">
      <c r="A263" s="14"/>
      <c r="B263" s="235"/>
      <c r="C263" s="236"/>
      <c r="D263" s="225" t="s">
        <v>141</v>
      </c>
      <c r="E263" s="237" t="s">
        <v>31</v>
      </c>
      <c r="F263" s="238" t="s">
        <v>368</v>
      </c>
      <c r="G263" s="236"/>
      <c r="H263" s="237" t="s">
        <v>31</v>
      </c>
      <c r="I263" s="239"/>
      <c r="J263" s="236"/>
      <c r="K263" s="236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141</v>
      </c>
      <c r="AU263" s="244" t="s">
        <v>20</v>
      </c>
      <c r="AV263" s="14" t="s">
        <v>89</v>
      </c>
      <c r="AW263" s="14" t="s">
        <v>40</v>
      </c>
      <c r="AX263" s="14" t="s">
        <v>81</v>
      </c>
      <c r="AY263" s="244" t="s">
        <v>130</v>
      </c>
    </row>
    <row r="264" s="15" customFormat="1">
      <c r="A264" s="15"/>
      <c r="B264" s="245"/>
      <c r="C264" s="246"/>
      <c r="D264" s="225" t="s">
        <v>141</v>
      </c>
      <c r="E264" s="247" t="s">
        <v>31</v>
      </c>
      <c r="F264" s="248" t="s">
        <v>144</v>
      </c>
      <c r="G264" s="246"/>
      <c r="H264" s="249">
        <v>549.39999999999998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5" t="s">
        <v>141</v>
      </c>
      <c r="AU264" s="255" t="s">
        <v>20</v>
      </c>
      <c r="AV264" s="15" t="s">
        <v>137</v>
      </c>
      <c r="AW264" s="15" t="s">
        <v>40</v>
      </c>
      <c r="AX264" s="15" t="s">
        <v>89</v>
      </c>
      <c r="AY264" s="255" t="s">
        <v>130</v>
      </c>
    </row>
    <row r="265" s="2" customFormat="1" ht="21.75" customHeight="1">
      <c r="A265" s="40"/>
      <c r="B265" s="41"/>
      <c r="C265" s="206" t="s">
        <v>369</v>
      </c>
      <c r="D265" s="206" t="s">
        <v>132</v>
      </c>
      <c r="E265" s="207" t="s">
        <v>370</v>
      </c>
      <c r="F265" s="208" t="s">
        <v>371</v>
      </c>
      <c r="G265" s="209" t="s">
        <v>342</v>
      </c>
      <c r="H265" s="210">
        <v>4828.5</v>
      </c>
      <c r="I265" s="211"/>
      <c r="J265" s="210">
        <f>ROUND(I265*H265,2)</f>
        <v>0</v>
      </c>
      <c r="K265" s="208" t="s">
        <v>31</v>
      </c>
      <c r="L265" s="46"/>
      <c r="M265" s="212" t="s">
        <v>31</v>
      </c>
      <c r="N265" s="213" t="s">
        <v>52</v>
      </c>
      <c r="O265" s="86"/>
      <c r="P265" s="214">
        <f>O265*H265</f>
        <v>0</v>
      </c>
      <c r="Q265" s="214">
        <v>0.00033</v>
      </c>
      <c r="R265" s="214">
        <f>Q265*H265</f>
        <v>1.593405</v>
      </c>
      <c r="S265" s="214">
        <v>0</v>
      </c>
      <c r="T265" s="21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6" t="s">
        <v>137</v>
      </c>
      <c r="AT265" s="216" t="s">
        <v>132</v>
      </c>
      <c r="AU265" s="216" t="s">
        <v>20</v>
      </c>
      <c r="AY265" s="18" t="s">
        <v>130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89</v>
      </c>
      <c r="BK265" s="217">
        <f>ROUND(I265*H265,2)</f>
        <v>0</v>
      </c>
      <c r="BL265" s="18" t="s">
        <v>137</v>
      </c>
      <c r="BM265" s="216" t="s">
        <v>372</v>
      </c>
    </row>
    <row r="266" s="13" customFormat="1">
      <c r="A266" s="13"/>
      <c r="B266" s="223"/>
      <c r="C266" s="224"/>
      <c r="D266" s="225" t="s">
        <v>141</v>
      </c>
      <c r="E266" s="226" t="s">
        <v>31</v>
      </c>
      <c r="F266" s="227" t="s">
        <v>373</v>
      </c>
      <c r="G266" s="224"/>
      <c r="H266" s="228">
        <v>4828.5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141</v>
      </c>
      <c r="AU266" s="234" t="s">
        <v>20</v>
      </c>
      <c r="AV266" s="13" t="s">
        <v>20</v>
      </c>
      <c r="AW266" s="13" t="s">
        <v>40</v>
      </c>
      <c r="AX266" s="13" t="s">
        <v>81</v>
      </c>
      <c r="AY266" s="234" t="s">
        <v>130</v>
      </c>
    </row>
    <row r="267" s="14" customFormat="1">
      <c r="A267" s="14"/>
      <c r="B267" s="235"/>
      <c r="C267" s="236"/>
      <c r="D267" s="225" t="s">
        <v>141</v>
      </c>
      <c r="E267" s="237" t="s">
        <v>31</v>
      </c>
      <c r="F267" s="238" t="s">
        <v>268</v>
      </c>
      <c r="G267" s="236"/>
      <c r="H267" s="237" t="s">
        <v>31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141</v>
      </c>
      <c r="AU267" s="244" t="s">
        <v>20</v>
      </c>
      <c r="AV267" s="14" t="s">
        <v>89</v>
      </c>
      <c r="AW267" s="14" t="s">
        <v>40</v>
      </c>
      <c r="AX267" s="14" t="s">
        <v>81</v>
      </c>
      <c r="AY267" s="244" t="s">
        <v>130</v>
      </c>
    </row>
    <row r="268" s="15" customFormat="1">
      <c r="A268" s="15"/>
      <c r="B268" s="245"/>
      <c r="C268" s="246"/>
      <c r="D268" s="225" t="s">
        <v>141</v>
      </c>
      <c r="E268" s="247" t="s">
        <v>31</v>
      </c>
      <c r="F268" s="248" t="s">
        <v>144</v>
      </c>
      <c r="G268" s="246"/>
      <c r="H268" s="249">
        <v>4828.5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5" t="s">
        <v>141</v>
      </c>
      <c r="AU268" s="255" t="s">
        <v>20</v>
      </c>
      <c r="AV268" s="15" t="s">
        <v>137</v>
      </c>
      <c r="AW268" s="15" t="s">
        <v>40</v>
      </c>
      <c r="AX268" s="15" t="s">
        <v>89</v>
      </c>
      <c r="AY268" s="255" t="s">
        <v>130</v>
      </c>
    </row>
    <row r="269" s="2" customFormat="1" ht="21.75" customHeight="1">
      <c r="A269" s="40"/>
      <c r="B269" s="41"/>
      <c r="C269" s="206" t="s">
        <v>28</v>
      </c>
      <c r="D269" s="206" t="s">
        <v>132</v>
      </c>
      <c r="E269" s="207" t="s">
        <v>374</v>
      </c>
      <c r="F269" s="208" t="s">
        <v>375</v>
      </c>
      <c r="G269" s="209" t="s">
        <v>342</v>
      </c>
      <c r="H269" s="210">
        <v>2337.6999999999998</v>
      </c>
      <c r="I269" s="211"/>
      <c r="J269" s="210">
        <f>ROUND(I269*H269,2)</f>
        <v>0</v>
      </c>
      <c r="K269" s="208" t="s">
        <v>136</v>
      </c>
      <c r="L269" s="46"/>
      <c r="M269" s="212" t="s">
        <v>31</v>
      </c>
      <c r="N269" s="213" t="s">
        <v>52</v>
      </c>
      <c r="O269" s="86"/>
      <c r="P269" s="214">
        <f>O269*H269</f>
        <v>0</v>
      </c>
      <c r="Q269" s="214">
        <v>0.00011</v>
      </c>
      <c r="R269" s="214">
        <f>Q269*H269</f>
        <v>0.25714700000000001</v>
      </c>
      <c r="S269" s="214">
        <v>0</v>
      </c>
      <c r="T269" s="21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6" t="s">
        <v>137</v>
      </c>
      <c r="AT269" s="216" t="s">
        <v>132</v>
      </c>
      <c r="AU269" s="216" t="s">
        <v>20</v>
      </c>
      <c r="AY269" s="18" t="s">
        <v>130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89</v>
      </c>
      <c r="BK269" s="217">
        <f>ROUND(I269*H269,2)</f>
        <v>0</v>
      </c>
      <c r="BL269" s="18" t="s">
        <v>137</v>
      </c>
      <c r="BM269" s="216" t="s">
        <v>376</v>
      </c>
    </row>
    <row r="270" s="2" customFormat="1">
      <c r="A270" s="40"/>
      <c r="B270" s="41"/>
      <c r="C270" s="42"/>
      <c r="D270" s="218" t="s">
        <v>139</v>
      </c>
      <c r="E270" s="42"/>
      <c r="F270" s="219" t="s">
        <v>377</v>
      </c>
      <c r="G270" s="42"/>
      <c r="H270" s="42"/>
      <c r="I270" s="220"/>
      <c r="J270" s="42"/>
      <c r="K270" s="42"/>
      <c r="L270" s="46"/>
      <c r="M270" s="221"/>
      <c r="N270" s="22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139</v>
      </c>
      <c r="AU270" s="18" t="s">
        <v>20</v>
      </c>
    </row>
    <row r="271" s="13" customFormat="1">
      <c r="A271" s="13"/>
      <c r="B271" s="223"/>
      <c r="C271" s="224"/>
      <c r="D271" s="225" t="s">
        <v>141</v>
      </c>
      <c r="E271" s="226" t="s">
        <v>31</v>
      </c>
      <c r="F271" s="227" t="s">
        <v>378</v>
      </c>
      <c r="G271" s="224"/>
      <c r="H271" s="228">
        <v>912.5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141</v>
      </c>
      <c r="AU271" s="234" t="s">
        <v>20</v>
      </c>
      <c r="AV271" s="13" t="s">
        <v>20</v>
      </c>
      <c r="AW271" s="13" t="s">
        <v>40</v>
      </c>
      <c r="AX271" s="13" t="s">
        <v>81</v>
      </c>
      <c r="AY271" s="234" t="s">
        <v>130</v>
      </c>
    </row>
    <row r="272" s="14" customFormat="1">
      <c r="A272" s="14"/>
      <c r="B272" s="235"/>
      <c r="C272" s="236"/>
      <c r="D272" s="225" t="s">
        <v>141</v>
      </c>
      <c r="E272" s="237" t="s">
        <v>31</v>
      </c>
      <c r="F272" s="238" t="s">
        <v>379</v>
      </c>
      <c r="G272" s="236"/>
      <c r="H272" s="237" t="s">
        <v>31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141</v>
      </c>
      <c r="AU272" s="244" t="s">
        <v>20</v>
      </c>
      <c r="AV272" s="14" t="s">
        <v>89</v>
      </c>
      <c r="AW272" s="14" t="s">
        <v>40</v>
      </c>
      <c r="AX272" s="14" t="s">
        <v>81</v>
      </c>
      <c r="AY272" s="244" t="s">
        <v>130</v>
      </c>
    </row>
    <row r="273" s="13" customFormat="1">
      <c r="A273" s="13"/>
      <c r="B273" s="223"/>
      <c r="C273" s="224"/>
      <c r="D273" s="225" t="s">
        <v>141</v>
      </c>
      <c r="E273" s="226" t="s">
        <v>31</v>
      </c>
      <c r="F273" s="227" t="s">
        <v>380</v>
      </c>
      <c r="G273" s="224"/>
      <c r="H273" s="228">
        <v>660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141</v>
      </c>
      <c r="AU273" s="234" t="s">
        <v>20</v>
      </c>
      <c r="AV273" s="13" t="s">
        <v>20</v>
      </c>
      <c r="AW273" s="13" t="s">
        <v>40</v>
      </c>
      <c r="AX273" s="13" t="s">
        <v>81</v>
      </c>
      <c r="AY273" s="234" t="s">
        <v>130</v>
      </c>
    </row>
    <row r="274" s="14" customFormat="1">
      <c r="A274" s="14"/>
      <c r="B274" s="235"/>
      <c r="C274" s="236"/>
      <c r="D274" s="225" t="s">
        <v>141</v>
      </c>
      <c r="E274" s="237" t="s">
        <v>31</v>
      </c>
      <c r="F274" s="238" t="s">
        <v>381</v>
      </c>
      <c r="G274" s="236"/>
      <c r="H274" s="237" t="s">
        <v>31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141</v>
      </c>
      <c r="AU274" s="244" t="s">
        <v>20</v>
      </c>
      <c r="AV274" s="14" t="s">
        <v>89</v>
      </c>
      <c r="AW274" s="14" t="s">
        <v>40</v>
      </c>
      <c r="AX274" s="14" t="s">
        <v>81</v>
      </c>
      <c r="AY274" s="244" t="s">
        <v>130</v>
      </c>
    </row>
    <row r="275" s="13" customFormat="1">
      <c r="A275" s="13"/>
      <c r="B275" s="223"/>
      <c r="C275" s="224"/>
      <c r="D275" s="225" t="s">
        <v>141</v>
      </c>
      <c r="E275" s="226" t="s">
        <v>31</v>
      </c>
      <c r="F275" s="227" t="s">
        <v>382</v>
      </c>
      <c r="G275" s="224"/>
      <c r="H275" s="228">
        <v>765.20000000000005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141</v>
      </c>
      <c r="AU275" s="234" t="s">
        <v>20</v>
      </c>
      <c r="AV275" s="13" t="s">
        <v>20</v>
      </c>
      <c r="AW275" s="13" t="s">
        <v>40</v>
      </c>
      <c r="AX275" s="13" t="s">
        <v>81</v>
      </c>
      <c r="AY275" s="234" t="s">
        <v>130</v>
      </c>
    </row>
    <row r="276" s="14" customFormat="1">
      <c r="A276" s="14"/>
      <c r="B276" s="235"/>
      <c r="C276" s="236"/>
      <c r="D276" s="225" t="s">
        <v>141</v>
      </c>
      <c r="E276" s="237" t="s">
        <v>31</v>
      </c>
      <c r="F276" s="238" t="s">
        <v>383</v>
      </c>
      <c r="G276" s="236"/>
      <c r="H276" s="237" t="s">
        <v>31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141</v>
      </c>
      <c r="AU276" s="244" t="s">
        <v>20</v>
      </c>
      <c r="AV276" s="14" t="s">
        <v>89</v>
      </c>
      <c r="AW276" s="14" t="s">
        <v>40</v>
      </c>
      <c r="AX276" s="14" t="s">
        <v>81</v>
      </c>
      <c r="AY276" s="244" t="s">
        <v>130</v>
      </c>
    </row>
    <row r="277" s="14" customFormat="1">
      <c r="A277" s="14"/>
      <c r="B277" s="235"/>
      <c r="C277" s="236"/>
      <c r="D277" s="225" t="s">
        <v>141</v>
      </c>
      <c r="E277" s="237" t="s">
        <v>31</v>
      </c>
      <c r="F277" s="238" t="s">
        <v>204</v>
      </c>
      <c r="G277" s="236"/>
      <c r="H277" s="237" t="s">
        <v>31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141</v>
      </c>
      <c r="AU277" s="244" t="s">
        <v>20</v>
      </c>
      <c r="AV277" s="14" t="s">
        <v>89</v>
      </c>
      <c r="AW277" s="14" t="s">
        <v>40</v>
      </c>
      <c r="AX277" s="14" t="s">
        <v>81</v>
      </c>
      <c r="AY277" s="244" t="s">
        <v>130</v>
      </c>
    </row>
    <row r="278" s="15" customFormat="1">
      <c r="A278" s="15"/>
      <c r="B278" s="245"/>
      <c r="C278" s="246"/>
      <c r="D278" s="225" t="s">
        <v>141</v>
      </c>
      <c r="E278" s="247" t="s">
        <v>31</v>
      </c>
      <c r="F278" s="248" t="s">
        <v>144</v>
      </c>
      <c r="G278" s="246"/>
      <c r="H278" s="249">
        <v>2337.6999999999998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5" t="s">
        <v>141</v>
      </c>
      <c r="AU278" s="255" t="s">
        <v>20</v>
      </c>
      <c r="AV278" s="15" t="s">
        <v>137</v>
      </c>
      <c r="AW278" s="15" t="s">
        <v>40</v>
      </c>
      <c r="AX278" s="15" t="s">
        <v>89</v>
      </c>
      <c r="AY278" s="255" t="s">
        <v>130</v>
      </c>
    </row>
    <row r="279" s="2" customFormat="1" ht="16.5" customHeight="1">
      <c r="A279" s="40"/>
      <c r="B279" s="41"/>
      <c r="C279" s="206" t="s">
        <v>384</v>
      </c>
      <c r="D279" s="206" t="s">
        <v>132</v>
      </c>
      <c r="E279" s="207" t="s">
        <v>385</v>
      </c>
      <c r="F279" s="208" t="s">
        <v>386</v>
      </c>
      <c r="G279" s="209" t="s">
        <v>342</v>
      </c>
      <c r="H279" s="210">
        <v>24.5</v>
      </c>
      <c r="I279" s="211"/>
      <c r="J279" s="210">
        <f>ROUND(I279*H279,2)</f>
        <v>0</v>
      </c>
      <c r="K279" s="208" t="s">
        <v>136</v>
      </c>
      <c r="L279" s="46"/>
      <c r="M279" s="212" t="s">
        <v>31</v>
      </c>
      <c r="N279" s="213" t="s">
        <v>52</v>
      </c>
      <c r="O279" s="86"/>
      <c r="P279" s="214">
        <f>O279*H279</f>
        <v>0</v>
      </c>
      <c r="Q279" s="214">
        <v>0.00064999999999999997</v>
      </c>
      <c r="R279" s="214">
        <f>Q279*H279</f>
        <v>0.015924999999999998</v>
      </c>
      <c r="S279" s="214">
        <v>0</v>
      </c>
      <c r="T279" s="21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6" t="s">
        <v>137</v>
      </c>
      <c r="AT279" s="216" t="s">
        <v>132</v>
      </c>
      <c r="AU279" s="216" t="s">
        <v>20</v>
      </c>
      <c r="AY279" s="18" t="s">
        <v>130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89</v>
      </c>
      <c r="BK279" s="217">
        <f>ROUND(I279*H279,2)</f>
        <v>0</v>
      </c>
      <c r="BL279" s="18" t="s">
        <v>137</v>
      </c>
      <c r="BM279" s="216" t="s">
        <v>387</v>
      </c>
    </row>
    <row r="280" s="2" customFormat="1">
      <c r="A280" s="40"/>
      <c r="B280" s="41"/>
      <c r="C280" s="42"/>
      <c r="D280" s="218" t="s">
        <v>139</v>
      </c>
      <c r="E280" s="42"/>
      <c r="F280" s="219" t="s">
        <v>388</v>
      </c>
      <c r="G280" s="42"/>
      <c r="H280" s="42"/>
      <c r="I280" s="220"/>
      <c r="J280" s="42"/>
      <c r="K280" s="42"/>
      <c r="L280" s="46"/>
      <c r="M280" s="221"/>
      <c r="N280" s="22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139</v>
      </c>
      <c r="AU280" s="18" t="s">
        <v>20</v>
      </c>
    </row>
    <row r="281" s="13" customFormat="1">
      <c r="A281" s="13"/>
      <c r="B281" s="223"/>
      <c r="C281" s="224"/>
      <c r="D281" s="225" t="s">
        <v>141</v>
      </c>
      <c r="E281" s="226" t="s">
        <v>31</v>
      </c>
      <c r="F281" s="227" t="s">
        <v>389</v>
      </c>
      <c r="G281" s="224"/>
      <c r="H281" s="228">
        <v>24.5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141</v>
      </c>
      <c r="AU281" s="234" t="s">
        <v>20</v>
      </c>
      <c r="AV281" s="13" t="s">
        <v>20</v>
      </c>
      <c r="AW281" s="13" t="s">
        <v>40</v>
      </c>
      <c r="AX281" s="13" t="s">
        <v>81</v>
      </c>
      <c r="AY281" s="234" t="s">
        <v>130</v>
      </c>
    </row>
    <row r="282" s="14" customFormat="1">
      <c r="A282" s="14"/>
      <c r="B282" s="235"/>
      <c r="C282" s="236"/>
      <c r="D282" s="225" t="s">
        <v>141</v>
      </c>
      <c r="E282" s="237" t="s">
        <v>31</v>
      </c>
      <c r="F282" s="238" t="s">
        <v>390</v>
      </c>
      <c r="G282" s="236"/>
      <c r="H282" s="237" t="s">
        <v>31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4" t="s">
        <v>141</v>
      </c>
      <c r="AU282" s="244" t="s">
        <v>20</v>
      </c>
      <c r="AV282" s="14" t="s">
        <v>89</v>
      </c>
      <c r="AW282" s="14" t="s">
        <v>40</v>
      </c>
      <c r="AX282" s="14" t="s">
        <v>81</v>
      </c>
      <c r="AY282" s="244" t="s">
        <v>130</v>
      </c>
    </row>
    <row r="283" s="15" customFormat="1">
      <c r="A283" s="15"/>
      <c r="B283" s="245"/>
      <c r="C283" s="246"/>
      <c r="D283" s="225" t="s">
        <v>141</v>
      </c>
      <c r="E283" s="247" t="s">
        <v>31</v>
      </c>
      <c r="F283" s="248" t="s">
        <v>144</v>
      </c>
      <c r="G283" s="246"/>
      <c r="H283" s="249">
        <v>24.5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5" t="s">
        <v>141</v>
      </c>
      <c r="AU283" s="255" t="s">
        <v>20</v>
      </c>
      <c r="AV283" s="15" t="s">
        <v>137</v>
      </c>
      <c r="AW283" s="15" t="s">
        <v>40</v>
      </c>
      <c r="AX283" s="15" t="s">
        <v>89</v>
      </c>
      <c r="AY283" s="255" t="s">
        <v>130</v>
      </c>
    </row>
    <row r="284" s="2" customFormat="1" ht="21.75" customHeight="1">
      <c r="A284" s="40"/>
      <c r="B284" s="41"/>
      <c r="C284" s="206" t="s">
        <v>391</v>
      </c>
      <c r="D284" s="206" t="s">
        <v>132</v>
      </c>
      <c r="E284" s="207" t="s">
        <v>392</v>
      </c>
      <c r="F284" s="208" t="s">
        <v>393</v>
      </c>
      <c r="G284" s="209" t="s">
        <v>342</v>
      </c>
      <c r="H284" s="210">
        <v>172.19999999999999</v>
      </c>
      <c r="I284" s="211"/>
      <c r="J284" s="210">
        <f>ROUND(I284*H284,2)</f>
        <v>0</v>
      </c>
      <c r="K284" s="208" t="s">
        <v>136</v>
      </c>
      <c r="L284" s="46"/>
      <c r="M284" s="212" t="s">
        <v>31</v>
      </c>
      <c r="N284" s="213" t="s">
        <v>52</v>
      </c>
      <c r="O284" s="86"/>
      <c r="P284" s="214">
        <f>O284*H284</f>
        <v>0</v>
      </c>
      <c r="Q284" s="214">
        <v>0.00038000000000000002</v>
      </c>
      <c r="R284" s="214">
        <f>Q284*H284</f>
        <v>0.065435999999999994</v>
      </c>
      <c r="S284" s="214">
        <v>0</v>
      </c>
      <c r="T284" s="21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6" t="s">
        <v>137</v>
      </c>
      <c r="AT284" s="216" t="s">
        <v>132</v>
      </c>
      <c r="AU284" s="216" t="s">
        <v>20</v>
      </c>
      <c r="AY284" s="18" t="s">
        <v>130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89</v>
      </c>
      <c r="BK284" s="217">
        <f>ROUND(I284*H284,2)</f>
        <v>0</v>
      </c>
      <c r="BL284" s="18" t="s">
        <v>137</v>
      </c>
      <c r="BM284" s="216" t="s">
        <v>394</v>
      </c>
    </row>
    <row r="285" s="2" customFormat="1">
      <c r="A285" s="40"/>
      <c r="B285" s="41"/>
      <c r="C285" s="42"/>
      <c r="D285" s="218" t="s">
        <v>139</v>
      </c>
      <c r="E285" s="42"/>
      <c r="F285" s="219" t="s">
        <v>395</v>
      </c>
      <c r="G285" s="42"/>
      <c r="H285" s="42"/>
      <c r="I285" s="220"/>
      <c r="J285" s="42"/>
      <c r="K285" s="42"/>
      <c r="L285" s="46"/>
      <c r="M285" s="221"/>
      <c r="N285" s="22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139</v>
      </c>
      <c r="AU285" s="18" t="s">
        <v>20</v>
      </c>
    </row>
    <row r="286" s="13" customFormat="1">
      <c r="A286" s="13"/>
      <c r="B286" s="223"/>
      <c r="C286" s="224"/>
      <c r="D286" s="225" t="s">
        <v>141</v>
      </c>
      <c r="E286" s="226" t="s">
        <v>31</v>
      </c>
      <c r="F286" s="227" t="s">
        <v>396</v>
      </c>
      <c r="G286" s="224"/>
      <c r="H286" s="228">
        <v>116.59999999999999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141</v>
      </c>
      <c r="AU286" s="234" t="s">
        <v>20</v>
      </c>
      <c r="AV286" s="13" t="s">
        <v>20</v>
      </c>
      <c r="AW286" s="13" t="s">
        <v>40</v>
      </c>
      <c r="AX286" s="13" t="s">
        <v>81</v>
      </c>
      <c r="AY286" s="234" t="s">
        <v>130</v>
      </c>
    </row>
    <row r="287" s="14" customFormat="1">
      <c r="A287" s="14"/>
      <c r="B287" s="235"/>
      <c r="C287" s="236"/>
      <c r="D287" s="225" t="s">
        <v>141</v>
      </c>
      <c r="E287" s="237" t="s">
        <v>31</v>
      </c>
      <c r="F287" s="238" t="s">
        <v>397</v>
      </c>
      <c r="G287" s="236"/>
      <c r="H287" s="237" t="s">
        <v>31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141</v>
      </c>
      <c r="AU287" s="244" t="s">
        <v>20</v>
      </c>
      <c r="AV287" s="14" t="s">
        <v>89</v>
      </c>
      <c r="AW287" s="14" t="s">
        <v>40</v>
      </c>
      <c r="AX287" s="14" t="s">
        <v>81</v>
      </c>
      <c r="AY287" s="244" t="s">
        <v>130</v>
      </c>
    </row>
    <row r="288" s="13" customFormat="1">
      <c r="A288" s="13"/>
      <c r="B288" s="223"/>
      <c r="C288" s="224"/>
      <c r="D288" s="225" t="s">
        <v>141</v>
      </c>
      <c r="E288" s="226" t="s">
        <v>31</v>
      </c>
      <c r="F288" s="227" t="s">
        <v>398</v>
      </c>
      <c r="G288" s="224"/>
      <c r="H288" s="228">
        <v>55.600000000000001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141</v>
      </c>
      <c r="AU288" s="234" t="s">
        <v>20</v>
      </c>
      <c r="AV288" s="13" t="s">
        <v>20</v>
      </c>
      <c r="AW288" s="13" t="s">
        <v>40</v>
      </c>
      <c r="AX288" s="13" t="s">
        <v>81</v>
      </c>
      <c r="AY288" s="234" t="s">
        <v>130</v>
      </c>
    </row>
    <row r="289" s="14" customFormat="1">
      <c r="A289" s="14"/>
      <c r="B289" s="235"/>
      <c r="C289" s="236"/>
      <c r="D289" s="225" t="s">
        <v>141</v>
      </c>
      <c r="E289" s="237" t="s">
        <v>31</v>
      </c>
      <c r="F289" s="238" t="s">
        <v>381</v>
      </c>
      <c r="G289" s="236"/>
      <c r="H289" s="237" t="s">
        <v>31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141</v>
      </c>
      <c r="AU289" s="244" t="s">
        <v>20</v>
      </c>
      <c r="AV289" s="14" t="s">
        <v>89</v>
      </c>
      <c r="AW289" s="14" t="s">
        <v>40</v>
      </c>
      <c r="AX289" s="14" t="s">
        <v>81</v>
      </c>
      <c r="AY289" s="244" t="s">
        <v>130</v>
      </c>
    </row>
    <row r="290" s="14" customFormat="1">
      <c r="A290" s="14"/>
      <c r="B290" s="235"/>
      <c r="C290" s="236"/>
      <c r="D290" s="225" t="s">
        <v>141</v>
      </c>
      <c r="E290" s="237" t="s">
        <v>31</v>
      </c>
      <c r="F290" s="238" t="s">
        <v>204</v>
      </c>
      <c r="G290" s="236"/>
      <c r="H290" s="237" t="s">
        <v>31</v>
      </c>
      <c r="I290" s="239"/>
      <c r="J290" s="236"/>
      <c r="K290" s="236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141</v>
      </c>
      <c r="AU290" s="244" t="s">
        <v>20</v>
      </c>
      <c r="AV290" s="14" t="s">
        <v>89</v>
      </c>
      <c r="AW290" s="14" t="s">
        <v>40</v>
      </c>
      <c r="AX290" s="14" t="s">
        <v>81</v>
      </c>
      <c r="AY290" s="244" t="s">
        <v>130</v>
      </c>
    </row>
    <row r="291" s="15" customFormat="1">
      <c r="A291" s="15"/>
      <c r="B291" s="245"/>
      <c r="C291" s="246"/>
      <c r="D291" s="225" t="s">
        <v>141</v>
      </c>
      <c r="E291" s="247" t="s">
        <v>31</v>
      </c>
      <c r="F291" s="248" t="s">
        <v>144</v>
      </c>
      <c r="G291" s="246"/>
      <c r="H291" s="249">
        <v>172.19999999999999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5" t="s">
        <v>141</v>
      </c>
      <c r="AU291" s="255" t="s">
        <v>20</v>
      </c>
      <c r="AV291" s="15" t="s">
        <v>137</v>
      </c>
      <c r="AW291" s="15" t="s">
        <v>40</v>
      </c>
      <c r="AX291" s="15" t="s">
        <v>89</v>
      </c>
      <c r="AY291" s="255" t="s">
        <v>130</v>
      </c>
    </row>
    <row r="292" s="2" customFormat="1" ht="16.5" customHeight="1">
      <c r="A292" s="40"/>
      <c r="B292" s="41"/>
      <c r="C292" s="206" t="s">
        <v>399</v>
      </c>
      <c r="D292" s="206" t="s">
        <v>132</v>
      </c>
      <c r="E292" s="207" t="s">
        <v>400</v>
      </c>
      <c r="F292" s="208" t="s">
        <v>401</v>
      </c>
      <c r="G292" s="209" t="s">
        <v>135</v>
      </c>
      <c r="H292" s="210">
        <v>52</v>
      </c>
      <c r="I292" s="211"/>
      <c r="J292" s="210">
        <f>ROUND(I292*H292,2)</f>
        <v>0</v>
      </c>
      <c r="K292" s="208" t="s">
        <v>136</v>
      </c>
      <c r="L292" s="46"/>
      <c r="M292" s="212" t="s">
        <v>31</v>
      </c>
      <c r="N292" s="213" t="s">
        <v>52</v>
      </c>
      <c r="O292" s="86"/>
      <c r="P292" s="214">
        <f>O292*H292</f>
        <v>0</v>
      </c>
      <c r="Q292" s="214">
        <v>0.0025999999999999999</v>
      </c>
      <c r="R292" s="214">
        <f>Q292*H292</f>
        <v>0.13519999999999999</v>
      </c>
      <c r="S292" s="214">
        <v>0</v>
      </c>
      <c r="T292" s="21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6" t="s">
        <v>137</v>
      </c>
      <c r="AT292" s="216" t="s">
        <v>132</v>
      </c>
      <c r="AU292" s="216" t="s">
        <v>20</v>
      </c>
      <c r="AY292" s="18" t="s">
        <v>130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89</v>
      </c>
      <c r="BK292" s="217">
        <f>ROUND(I292*H292,2)</f>
        <v>0</v>
      </c>
      <c r="BL292" s="18" t="s">
        <v>137</v>
      </c>
      <c r="BM292" s="216" t="s">
        <v>402</v>
      </c>
    </row>
    <row r="293" s="2" customFormat="1">
      <c r="A293" s="40"/>
      <c r="B293" s="41"/>
      <c r="C293" s="42"/>
      <c r="D293" s="218" t="s">
        <v>139</v>
      </c>
      <c r="E293" s="42"/>
      <c r="F293" s="219" t="s">
        <v>403</v>
      </c>
      <c r="G293" s="42"/>
      <c r="H293" s="42"/>
      <c r="I293" s="220"/>
      <c r="J293" s="42"/>
      <c r="K293" s="42"/>
      <c r="L293" s="46"/>
      <c r="M293" s="221"/>
      <c r="N293" s="22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139</v>
      </c>
      <c r="AU293" s="18" t="s">
        <v>20</v>
      </c>
    </row>
    <row r="294" s="13" customFormat="1">
      <c r="A294" s="13"/>
      <c r="B294" s="223"/>
      <c r="C294" s="224"/>
      <c r="D294" s="225" t="s">
        <v>141</v>
      </c>
      <c r="E294" s="226" t="s">
        <v>31</v>
      </c>
      <c r="F294" s="227" t="s">
        <v>404</v>
      </c>
      <c r="G294" s="224"/>
      <c r="H294" s="228">
        <v>52</v>
      </c>
      <c r="I294" s="229"/>
      <c r="J294" s="224"/>
      <c r="K294" s="224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141</v>
      </c>
      <c r="AU294" s="234" t="s">
        <v>20</v>
      </c>
      <c r="AV294" s="13" t="s">
        <v>20</v>
      </c>
      <c r="AW294" s="13" t="s">
        <v>40</v>
      </c>
      <c r="AX294" s="13" t="s">
        <v>81</v>
      </c>
      <c r="AY294" s="234" t="s">
        <v>130</v>
      </c>
    </row>
    <row r="295" s="14" customFormat="1">
      <c r="A295" s="14"/>
      <c r="B295" s="235"/>
      <c r="C295" s="236"/>
      <c r="D295" s="225" t="s">
        <v>141</v>
      </c>
      <c r="E295" s="237" t="s">
        <v>31</v>
      </c>
      <c r="F295" s="238" t="s">
        <v>204</v>
      </c>
      <c r="G295" s="236"/>
      <c r="H295" s="237" t="s">
        <v>31</v>
      </c>
      <c r="I295" s="239"/>
      <c r="J295" s="236"/>
      <c r="K295" s="236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141</v>
      </c>
      <c r="AU295" s="244" t="s">
        <v>20</v>
      </c>
      <c r="AV295" s="14" t="s">
        <v>89</v>
      </c>
      <c r="AW295" s="14" t="s">
        <v>40</v>
      </c>
      <c r="AX295" s="14" t="s">
        <v>81</v>
      </c>
      <c r="AY295" s="244" t="s">
        <v>130</v>
      </c>
    </row>
    <row r="296" s="15" customFormat="1">
      <c r="A296" s="15"/>
      <c r="B296" s="245"/>
      <c r="C296" s="246"/>
      <c r="D296" s="225" t="s">
        <v>141</v>
      </c>
      <c r="E296" s="247" t="s">
        <v>31</v>
      </c>
      <c r="F296" s="248" t="s">
        <v>144</v>
      </c>
      <c r="G296" s="246"/>
      <c r="H296" s="249">
        <v>52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5" t="s">
        <v>141</v>
      </c>
      <c r="AU296" s="255" t="s">
        <v>20</v>
      </c>
      <c r="AV296" s="15" t="s">
        <v>137</v>
      </c>
      <c r="AW296" s="15" t="s">
        <v>40</v>
      </c>
      <c r="AX296" s="15" t="s">
        <v>89</v>
      </c>
      <c r="AY296" s="255" t="s">
        <v>130</v>
      </c>
    </row>
    <row r="297" s="2" customFormat="1" ht="21.75" customHeight="1">
      <c r="A297" s="40"/>
      <c r="B297" s="41"/>
      <c r="C297" s="206" t="s">
        <v>405</v>
      </c>
      <c r="D297" s="206" t="s">
        <v>132</v>
      </c>
      <c r="E297" s="207" t="s">
        <v>406</v>
      </c>
      <c r="F297" s="208" t="s">
        <v>407</v>
      </c>
      <c r="G297" s="209" t="s">
        <v>328</v>
      </c>
      <c r="H297" s="210">
        <v>14</v>
      </c>
      <c r="I297" s="211"/>
      <c r="J297" s="210">
        <f>ROUND(I297*H297,2)</f>
        <v>0</v>
      </c>
      <c r="K297" s="208" t="s">
        <v>136</v>
      </c>
      <c r="L297" s="46"/>
      <c r="M297" s="212" t="s">
        <v>31</v>
      </c>
      <c r="N297" s="213" t="s">
        <v>52</v>
      </c>
      <c r="O297" s="86"/>
      <c r="P297" s="214">
        <f>O297*H297</f>
        <v>0</v>
      </c>
      <c r="Q297" s="214">
        <v>7.0056599999999998</v>
      </c>
      <c r="R297" s="214">
        <f>Q297*H297</f>
        <v>98.079239999999999</v>
      </c>
      <c r="S297" s="214">
        <v>0</v>
      </c>
      <c r="T297" s="21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6" t="s">
        <v>137</v>
      </c>
      <c r="AT297" s="216" t="s">
        <v>132</v>
      </c>
      <c r="AU297" s="216" t="s">
        <v>20</v>
      </c>
      <c r="AY297" s="18" t="s">
        <v>130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89</v>
      </c>
      <c r="BK297" s="217">
        <f>ROUND(I297*H297,2)</f>
        <v>0</v>
      </c>
      <c r="BL297" s="18" t="s">
        <v>137</v>
      </c>
      <c r="BM297" s="216" t="s">
        <v>408</v>
      </c>
    </row>
    <row r="298" s="2" customFormat="1">
      <c r="A298" s="40"/>
      <c r="B298" s="41"/>
      <c r="C298" s="42"/>
      <c r="D298" s="218" t="s">
        <v>139</v>
      </c>
      <c r="E298" s="42"/>
      <c r="F298" s="219" t="s">
        <v>409</v>
      </c>
      <c r="G298" s="42"/>
      <c r="H298" s="42"/>
      <c r="I298" s="220"/>
      <c r="J298" s="42"/>
      <c r="K298" s="42"/>
      <c r="L298" s="46"/>
      <c r="M298" s="221"/>
      <c r="N298" s="22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8" t="s">
        <v>139</v>
      </c>
      <c r="AU298" s="18" t="s">
        <v>20</v>
      </c>
    </row>
    <row r="299" s="13" customFormat="1">
      <c r="A299" s="13"/>
      <c r="B299" s="223"/>
      <c r="C299" s="224"/>
      <c r="D299" s="225" t="s">
        <v>141</v>
      </c>
      <c r="E299" s="226" t="s">
        <v>31</v>
      </c>
      <c r="F299" s="227" t="s">
        <v>410</v>
      </c>
      <c r="G299" s="224"/>
      <c r="H299" s="228">
        <v>14</v>
      </c>
      <c r="I299" s="229"/>
      <c r="J299" s="224"/>
      <c r="K299" s="224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141</v>
      </c>
      <c r="AU299" s="234" t="s">
        <v>20</v>
      </c>
      <c r="AV299" s="13" t="s">
        <v>20</v>
      </c>
      <c r="AW299" s="13" t="s">
        <v>40</v>
      </c>
      <c r="AX299" s="13" t="s">
        <v>81</v>
      </c>
      <c r="AY299" s="234" t="s">
        <v>130</v>
      </c>
    </row>
    <row r="300" s="14" customFormat="1">
      <c r="A300" s="14"/>
      <c r="B300" s="235"/>
      <c r="C300" s="236"/>
      <c r="D300" s="225" t="s">
        <v>141</v>
      </c>
      <c r="E300" s="237" t="s">
        <v>31</v>
      </c>
      <c r="F300" s="238" t="s">
        <v>204</v>
      </c>
      <c r="G300" s="236"/>
      <c r="H300" s="237" t="s">
        <v>31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141</v>
      </c>
      <c r="AU300" s="244" t="s">
        <v>20</v>
      </c>
      <c r="AV300" s="14" t="s">
        <v>89</v>
      </c>
      <c r="AW300" s="14" t="s">
        <v>40</v>
      </c>
      <c r="AX300" s="14" t="s">
        <v>81</v>
      </c>
      <c r="AY300" s="244" t="s">
        <v>130</v>
      </c>
    </row>
    <row r="301" s="15" customFormat="1">
      <c r="A301" s="15"/>
      <c r="B301" s="245"/>
      <c r="C301" s="246"/>
      <c r="D301" s="225" t="s">
        <v>141</v>
      </c>
      <c r="E301" s="247" t="s">
        <v>31</v>
      </c>
      <c r="F301" s="248" t="s">
        <v>144</v>
      </c>
      <c r="G301" s="246"/>
      <c r="H301" s="249">
        <v>14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5" t="s">
        <v>141</v>
      </c>
      <c r="AU301" s="255" t="s">
        <v>20</v>
      </c>
      <c r="AV301" s="15" t="s">
        <v>137</v>
      </c>
      <c r="AW301" s="15" t="s">
        <v>40</v>
      </c>
      <c r="AX301" s="15" t="s">
        <v>89</v>
      </c>
      <c r="AY301" s="255" t="s">
        <v>130</v>
      </c>
    </row>
    <row r="302" s="2" customFormat="1" ht="16.5" customHeight="1">
      <c r="A302" s="40"/>
      <c r="B302" s="41"/>
      <c r="C302" s="206" t="s">
        <v>411</v>
      </c>
      <c r="D302" s="206" t="s">
        <v>132</v>
      </c>
      <c r="E302" s="207" t="s">
        <v>412</v>
      </c>
      <c r="F302" s="208" t="s">
        <v>413</v>
      </c>
      <c r="G302" s="209" t="s">
        <v>342</v>
      </c>
      <c r="H302" s="210">
        <v>92.5</v>
      </c>
      <c r="I302" s="211"/>
      <c r="J302" s="210">
        <f>ROUND(I302*H302,2)</f>
        <v>0</v>
      </c>
      <c r="K302" s="208" t="s">
        <v>136</v>
      </c>
      <c r="L302" s="46"/>
      <c r="M302" s="212" t="s">
        <v>31</v>
      </c>
      <c r="N302" s="213" t="s">
        <v>52</v>
      </c>
      <c r="O302" s="86"/>
      <c r="P302" s="214">
        <f>O302*H302</f>
        <v>0</v>
      </c>
      <c r="Q302" s="214">
        <v>0.61348000000000003</v>
      </c>
      <c r="R302" s="214">
        <f>Q302*H302</f>
        <v>56.746900000000004</v>
      </c>
      <c r="S302" s="214">
        <v>0</v>
      </c>
      <c r="T302" s="215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6" t="s">
        <v>137</v>
      </c>
      <c r="AT302" s="216" t="s">
        <v>132</v>
      </c>
      <c r="AU302" s="216" t="s">
        <v>20</v>
      </c>
      <c r="AY302" s="18" t="s">
        <v>130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89</v>
      </c>
      <c r="BK302" s="217">
        <f>ROUND(I302*H302,2)</f>
        <v>0</v>
      </c>
      <c r="BL302" s="18" t="s">
        <v>137</v>
      </c>
      <c r="BM302" s="216" t="s">
        <v>414</v>
      </c>
    </row>
    <row r="303" s="2" customFormat="1">
      <c r="A303" s="40"/>
      <c r="B303" s="41"/>
      <c r="C303" s="42"/>
      <c r="D303" s="218" t="s">
        <v>139</v>
      </c>
      <c r="E303" s="42"/>
      <c r="F303" s="219" t="s">
        <v>415</v>
      </c>
      <c r="G303" s="42"/>
      <c r="H303" s="42"/>
      <c r="I303" s="220"/>
      <c r="J303" s="42"/>
      <c r="K303" s="42"/>
      <c r="L303" s="46"/>
      <c r="M303" s="221"/>
      <c r="N303" s="22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139</v>
      </c>
      <c r="AU303" s="18" t="s">
        <v>20</v>
      </c>
    </row>
    <row r="304" s="13" customFormat="1">
      <c r="A304" s="13"/>
      <c r="B304" s="223"/>
      <c r="C304" s="224"/>
      <c r="D304" s="225" t="s">
        <v>141</v>
      </c>
      <c r="E304" s="226" t="s">
        <v>31</v>
      </c>
      <c r="F304" s="227" t="s">
        <v>416</v>
      </c>
      <c r="G304" s="224"/>
      <c r="H304" s="228">
        <v>92.5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141</v>
      </c>
      <c r="AU304" s="234" t="s">
        <v>20</v>
      </c>
      <c r="AV304" s="13" t="s">
        <v>20</v>
      </c>
      <c r="AW304" s="13" t="s">
        <v>40</v>
      </c>
      <c r="AX304" s="13" t="s">
        <v>81</v>
      </c>
      <c r="AY304" s="234" t="s">
        <v>130</v>
      </c>
    </row>
    <row r="305" s="14" customFormat="1">
      <c r="A305" s="14"/>
      <c r="B305" s="235"/>
      <c r="C305" s="236"/>
      <c r="D305" s="225" t="s">
        <v>141</v>
      </c>
      <c r="E305" s="237" t="s">
        <v>31</v>
      </c>
      <c r="F305" s="238" t="s">
        <v>204</v>
      </c>
      <c r="G305" s="236"/>
      <c r="H305" s="237" t="s">
        <v>31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141</v>
      </c>
      <c r="AU305" s="244" t="s">
        <v>20</v>
      </c>
      <c r="AV305" s="14" t="s">
        <v>89</v>
      </c>
      <c r="AW305" s="14" t="s">
        <v>40</v>
      </c>
      <c r="AX305" s="14" t="s">
        <v>81</v>
      </c>
      <c r="AY305" s="244" t="s">
        <v>130</v>
      </c>
    </row>
    <row r="306" s="15" customFormat="1">
      <c r="A306" s="15"/>
      <c r="B306" s="245"/>
      <c r="C306" s="246"/>
      <c r="D306" s="225" t="s">
        <v>141</v>
      </c>
      <c r="E306" s="247" t="s">
        <v>31</v>
      </c>
      <c r="F306" s="248" t="s">
        <v>144</v>
      </c>
      <c r="G306" s="246"/>
      <c r="H306" s="249">
        <v>92.5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5" t="s">
        <v>141</v>
      </c>
      <c r="AU306" s="255" t="s">
        <v>20</v>
      </c>
      <c r="AV306" s="15" t="s">
        <v>137</v>
      </c>
      <c r="AW306" s="15" t="s">
        <v>40</v>
      </c>
      <c r="AX306" s="15" t="s">
        <v>89</v>
      </c>
      <c r="AY306" s="255" t="s">
        <v>130</v>
      </c>
    </row>
    <row r="307" s="2" customFormat="1" ht="16.5" customHeight="1">
      <c r="A307" s="40"/>
      <c r="B307" s="41"/>
      <c r="C307" s="256" t="s">
        <v>417</v>
      </c>
      <c r="D307" s="256" t="s">
        <v>219</v>
      </c>
      <c r="E307" s="257" t="s">
        <v>418</v>
      </c>
      <c r="F307" s="258" t="s">
        <v>419</v>
      </c>
      <c r="G307" s="259" t="s">
        <v>342</v>
      </c>
      <c r="H307" s="260">
        <v>14.140000000000001</v>
      </c>
      <c r="I307" s="261"/>
      <c r="J307" s="260">
        <f>ROUND(I307*H307,2)</f>
        <v>0</v>
      </c>
      <c r="K307" s="258" t="s">
        <v>31</v>
      </c>
      <c r="L307" s="262"/>
      <c r="M307" s="263" t="s">
        <v>31</v>
      </c>
      <c r="N307" s="264" t="s">
        <v>52</v>
      </c>
      <c r="O307" s="86"/>
      <c r="P307" s="214">
        <f>O307*H307</f>
        <v>0</v>
      </c>
      <c r="Q307" s="214">
        <v>0.29959999999999998</v>
      </c>
      <c r="R307" s="214">
        <f>Q307*H307</f>
        <v>4.2363439999999999</v>
      </c>
      <c r="S307" s="214">
        <v>0</v>
      </c>
      <c r="T307" s="21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6" t="s">
        <v>192</v>
      </c>
      <c r="AT307" s="216" t="s">
        <v>219</v>
      </c>
      <c r="AU307" s="216" t="s">
        <v>20</v>
      </c>
      <c r="AY307" s="18" t="s">
        <v>130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89</v>
      </c>
      <c r="BK307" s="217">
        <f>ROUND(I307*H307,2)</f>
        <v>0</v>
      </c>
      <c r="BL307" s="18" t="s">
        <v>137</v>
      </c>
      <c r="BM307" s="216" t="s">
        <v>420</v>
      </c>
    </row>
    <row r="308" s="13" customFormat="1">
      <c r="A308" s="13"/>
      <c r="B308" s="223"/>
      <c r="C308" s="224"/>
      <c r="D308" s="225" t="s">
        <v>141</v>
      </c>
      <c r="E308" s="224"/>
      <c r="F308" s="227" t="s">
        <v>421</v>
      </c>
      <c r="G308" s="224"/>
      <c r="H308" s="228">
        <v>14.140000000000001</v>
      </c>
      <c r="I308" s="229"/>
      <c r="J308" s="224"/>
      <c r="K308" s="224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141</v>
      </c>
      <c r="AU308" s="234" t="s">
        <v>20</v>
      </c>
      <c r="AV308" s="13" t="s">
        <v>20</v>
      </c>
      <c r="AW308" s="13" t="s">
        <v>4</v>
      </c>
      <c r="AX308" s="13" t="s">
        <v>89</v>
      </c>
      <c r="AY308" s="234" t="s">
        <v>130</v>
      </c>
    </row>
    <row r="309" s="2" customFormat="1" ht="16.5" customHeight="1">
      <c r="A309" s="40"/>
      <c r="B309" s="41"/>
      <c r="C309" s="256" t="s">
        <v>422</v>
      </c>
      <c r="D309" s="256" t="s">
        <v>219</v>
      </c>
      <c r="E309" s="257" t="s">
        <v>423</v>
      </c>
      <c r="F309" s="258" t="s">
        <v>424</v>
      </c>
      <c r="G309" s="259" t="s">
        <v>342</v>
      </c>
      <c r="H309" s="260">
        <v>79.790000000000006</v>
      </c>
      <c r="I309" s="261"/>
      <c r="J309" s="260">
        <f>ROUND(I309*H309,2)</f>
        <v>0</v>
      </c>
      <c r="K309" s="258" t="s">
        <v>136</v>
      </c>
      <c r="L309" s="262"/>
      <c r="M309" s="263" t="s">
        <v>31</v>
      </c>
      <c r="N309" s="264" t="s">
        <v>52</v>
      </c>
      <c r="O309" s="86"/>
      <c r="P309" s="214">
        <f>O309*H309</f>
        <v>0</v>
      </c>
      <c r="Q309" s="214">
        <v>0.29959999999999998</v>
      </c>
      <c r="R309" s="214">
        <f>Q309*H309</f>
        <v>23.905083999999999</v>
      </c>
      <c r="S309" s="214">
        <v>0</v>
      </c>
      <c r="T309" s="215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6" t="s">
        <v>192</v>
      </c>
      <c r="AT309" s="216" t="s">
        <v>219</v>
      </c>
      <c r="AU309" s="216" t="s">
        <v>20</v>
      </c>
      <c r="AY309" s="18" t="s">
        <v>130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89</v>
      </c>
      <c r="BK309" s="217">
        <f>ROUND(I309*H309,2)</f>
        <v>0</v>
      </c>
      <c r="BL309" s="18" t="s">
        <v>137</v>
      </c>
      <c r="BM309" s="216" t="s">
        <v>425</v>
      </c>
    </row>
    <row r="310" s="13" customFormat="1">
      <c r="A310" s="13"/>
      <c r="B310" s="223"/>
      <c r="C310" s="224"/>
      <c r="D310" s="225" t="s">
        <v>141</v>
      </c>
      <c r="E310" s="224"/>
      <c r="F310" s="227" t="s">
        <v>426</v>
      </c>
      <c r="G310" s="224"/>
      <c r="H310" s="228">
        <v>79.790000000000006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141</v>
      </c>
      <c r="AU310" s="234" t="s">
        <v>20</v>
      </c>
      <c r="AV310" s="13" t="s">
        <v>20</v>
      </c>
      <c r="AW310" s="13" t="s">
        <v>4</v>
      </c>
      <c r="AX310" s="13" t="s">
        <v>89</v>
      </c>
      <c r="AY310" s="234" t="s">
        <v>130</v>
      </c>
    </row>
    <row r="311" s="2" customFormat="1" ht="21.75" customHeight="1">
      <c r="A311" s="40"/>
      <c r="B311" s="41"/>
      <c r="C311" s="206" t="s">
        <v>427</v>
      </c>
      <c r="D311" s="206" t="s">
        <v>132</v>
      </c>
      <c r="E311" s="207" t="s">
        <v>428</v>
      </c>
      <c r="F311" s="208" t="s">
        <v>429</v>
      </c>
      <c r="G311" s="209" t="s">
        <v>164</v>
      </c>
      <c r="H311" s="210">
        <v>46.270000000000003</v>
      </c>
      <c r="I311" s="211"/>
      <c r="J311" s="210">
        <f>ROUND(I311*H311,2)</f>
        <v>0</v>
      </c>
      <c r="K311" s="208" t="s">
        <v>136</v>
      </c>
      <c r="L311" s="46"/>
      <c r="M311" s="212" t="s">
        <v>31</v>
      </c>
      <c r="N311" s="213" t="s">
        <v>52</v>
      </c>
      <c r="O311" s="86"/>
      <c r="P311" s="214">
        <f>O311*H311</f>
        <v>0</v>
      </c>
      <c r="Q311" s="214">
        <v>2.5122499999999999</v>
      </c>
      <c r="R311" s="214">
        <f>Q311*H311</f>
        <v>116.24180750000001</v>
      </c>
      <c r="S311" s="214">
        <v>0</v>
      </c>
      <c r="T311" s="21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6" t="s">
        <v>137</v>
      </c>
      <c r="AT311" s="216" t="s">
        <v>132</v>
      </c>
      <c r="AU311" s="216" t="s">
        <v>20</v>
      </c>
      <c r="AY311" s="18" t="s">
        <v>130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89</v>
      </c>
      <c r="BK311" s="217">
        <f>ROUND(I311*H311,2)</f>
        <v>0</v>
      </c>
      <c r="BL311" s="18" t="s">
        <v>137</v>
      </c>
      <c r="BM311" s="216" t="s">
        <v>430</v>
      </c>
    </row>
    <row r="312" s="2" customFormat="1">
      <c r="A312" s="40"/>
      <c r="B312" s="41"/>
      <c r="C312" s="42"/>
      <c r="D312" s="218" t="s">
        <v>139</v>
      </c>
      <c r="E312" s="42"/>
      <c r="F312" s="219" t="s">
        <v>431</v>
      </c>
      <c r="G312" s="42"/>
      <c r="H312" s="42"/>
      <c r="I312" s="220"/>
      <c r="J312" s="42"/>
      <c r="K312" s="42"/>
      <c r="L312" s="46"/>
      <c r="M312" s="221"/>
      <c r="N312" s="22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139</v>
      </c>
      <c r="AU312" s="18" t="s">
        <v>20</v>
      </c>
    </row>
    <row r="313" s="13" customFormat="1">
      <c r="A313" s="13"/>
      <c r="B313" s="223"/>
      <c r="C313" s="224"/>
      <c r="D313" s="225" t="s">
        <v>141</v>
      </c>
      <c r="E313" s="226" t="s">
        <v>31</v>
      </c>
      <c r="F313" s="227" t="s">
        <v>432</v>
      </c>
      <c r="G313" s="224"/>
      <c r="H313" s="228">
        <v>24.98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141</v>
      </c>
      <c r="AU313" s="234" t="s">
        <v>20</v>
      </c>
      <c r="AV313" s="13" t="s">
        <v>20</v>
      </c>
      <c r="AW313" s="13" t="s">
        <v>40</v>
      </c>
      <c r="AX313" s="13" t="s">
        <v>81</v>
      </c>
      <c r="AY313" s="234" t="s">
        <v>130</v>
      </c>
    </row>
    <row r="314" s="13" customFormat="1">
      <c r="A314" s="13"/>
      <c r="B314" s="223"/>
      <c r="C314" s="224"/>
      <c r="D314" s="225" t="s">
        <v>141</v>
      </c>
      <c r="E314" s="226" t="s">
        <v>31</v>
      </c>
      <c r="F314" s="227" t="s">
        <v>433</v>
      </c>
      <c r="G314" s="224"/>
      <c r="H314" s="228">
        <v>21.289999999999999</v>
      </c>
      <c r="I314" s="229"/>
      <c r="J314" s="224"/>
      <c r="K314" s="224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141</v>
      </c>
      <c r="AU314" s="234" t="s">
        <v>20</v>
      </c>
      <c r="AV314" s="13" t="s">
        <v>20</v>
      </c>
      <c r="AW314" s="13" t="s">
        <v>40</v>
      </c>
      <c r="AX314" s="13" t="s">
        <v>81</v>
      </c>
      <c r="AY314" s="234" t="s">
        <v>130</v>
      </c>
    </row>
    <row r="315" s="14" customFormat="1">
      <c r="A315" s="14"/>
      <c r="B315" s="235"/>
      <c r="C315" s="236"/>
      <c r="D315" s="225" t="s">
        <v>141</v>
      </c>
      <c r="E315" s="237" t="s">
        <v>31</v>
      </c>
      <c r="F315" s="238" t="s">
        <v>204</v>
      </c>
      <c r="G315" s="236"/>
      <c r="H315" s="237" t="s">
        <v>31</v>
      </c>
      <c r="I315" s="239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141</v>
      </c>
      <c r="AU315" s="244" t="s">
        <v>20</v>
      </c>
      <c r="AV315" s="14" t="s">
        <v>89</v>
      </c>
      <c r="AW315" s="14" t="s">
        <v>40</v>
      </c>
      <c r="AX315" s="14" t="s">
        <v>81</v>
      </c>
      <c r="AY315" s="244" t="s">
        <v>130</v>
      </c>
    </row>
    <row r="316" s="15" customFormat="1">
      <c r="A316" s="15"/>
      <c r="B316" s="245"/>
      <c r="C316" s="246"/>
      <c r="D316" s="225" t="s">
        <v>141</v>
      </c>
      <c r="E316" s="247" t="s">
        <v>31</v>
      </c>
      <c r="F316" s="248" t="s">
        <v>144</v>
      </c>
      <c r="G316" s="246"/>
      <c r="H316" s="249">
        <v>46.269999999999996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5" t="s">
        <v>141</v>
      </c>
      <c r="AU316" s="255" t="s">
        <v>20</v>
      </c>
      <c r="AV316" s="15" t="s">
        <v>137</v>
      </c>
      <c r="AW316" s="15" t="s">
        <v>40</v>
      </c>
      <c r="AX316" s="15" t="s">
        <v>89</v>
      </c>
      <c r="AY316" s="255" t="s">
        <v>130</v>
      </c>
    </row>
    <row r="317" s="2" customFormat="1" ht="24.15" customHeight="1">
      <c r="A317" s="40"/>
      <c r="B317" s="41"/>
      <c r="C317" s="206" t="s">
        <v>434</v>
      </c>
      <c r="D317" s="206" t="s">
        <v>132</v>
      </c>
      <c r="E317" s="207" t="s">
        <v>435</v>
      </c>
      <c r="F317" s="208" t="s">
        <v>436</v>
      </c>
      <c r="G317" s="209" t="s">
        <v>135</v>
      </c>
      <c r="H317" s="210">
        <v>2000</v>
      </c>
      <c r="I317" s="211"/>
      <c r="J317" s="210">
        <f>ROUND(I317*H317,2)</f>
        <v>0</v>
      </c>
      <c r="K317" s="208" t="s">
        <v>136</v>
      </c>
      <c r="L317" s="46"/>
      <c r="M317" s="212" t="s">
        <v>31</v>
      </c>
      <c r="N317" s="213" t="s">
        <v>52</v>
      </c>
      <c r="O317" s="86"/>
      <c r="P317" s="214">
        <f>O317*H317</f>
        <v>0</v>
      </c>
      <c r="Q317" s="214">
        <v>0.0038800000000000002</v>
      </c>
      <c r="R317" s="214">
        <f>Q317*H317</f>
        <v>7.7600000000000007</v>
      </c>
      <c r="S317" s="214">
        <v>0</v>
      </c>
      <c r="T317" s="215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6" t="s">
        <v>137</v>
      </c>
      <c r="AT317" s="216" t="s">
        <v>132</v>
      </c>
      <c r="AU317" s="216" t="s">
        <v>20</v>
      </c>
      <c r="AY317" s="18" t="s">
        <v>130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89</v>
      </c>
      <c r="BK317" s="217">
        <f>ROUND(I317*H317,2)</f>
        <v>0</v>
      </c>
      <c r="BL317" s="18" t="s">
        <v>137</v>
      </c>
      <c r="BM317" s="216" t="s">
        <v>437</v>
      </c>
    </row>
    <row r="318" s="2" customFormat="1">
      <c r="A318" s="40"/>
      <c r="B318" s="41"/>
      <c r="C318" s="42"/>
      <c r="D318" s="218" t="s">
        <v>139</v>
      </c>
      <c r="E318" s="42"/>
      <c r="F318" s="219" t="s">
        <v>438</v>
      </c>
      <c r="G318" s="42"/>
      <c r="H318" s="42"/>
      <c r="I318" s="220"/>
      <c r="J318" s="42"/>
      <c r="K318" s="42"/>
      <c r="L318" s="46"/>
      <c r="M318" s="221"/>
      <c r="N318" s="22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8" t="s">
        <v>139</v>
      </c>
      <c r="AU318" s="18" t="s">
        <v>20</v>
      </c>
    </row>
    <row r="319" s="13" customFormat="1">
      <c r="A319" s="13"/>
      <c r="B319" s="223"/>
      <c r="C319" s="224"/>
      <c r="D319" s="225" t="s">
        <v>141</v>
      </c>
      <c r="E319" s="226" t="s">
        <v>31</v>
      </c>
      <c r="F319" s="227" t="s">
        <v>153</v>
      </c>
      <c r="G319" s="224"/>
      <c r="H319" s="228">
        <v>2000</v>
      </c>
      <c r="I319" s="229"/>
      <c r="J319" s="224"/>
      <c r="K319" s="224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141</v>
      </c>
      <c r="AU319" s="234" t="s">
        <v>20</v>
      </c>
      <c r="AV319" s="13" t="s">
        <v>20</v>
      </c>
      <c r="AW319" s="13" t="s">
        <v>40</v>
      </c>
      <c r="AX319" s="13" t="s">
        <v>81</v>
      </c>
      <c r="AY319" s="234" t="s">
        <v>130</v>
      </c>
    </row>
    <row r="320" s="14" customFormat="1">
      <c r="A320" s="14"/>
      <c r="B320" s="235"/>
      <c r="C320" s="236"/>
      <c r="D320" s="225" t="s">
        <v>141</v>
      </c>
      <c r="E320" s="237" t="s">
        <v>31</v>
      </c>
      <c r="F320" s="238" t="s">
        <v>204</v>
      </c>
      <c r="G320" s="236"/>
      <c r="H320" s="237" t="s">
        <v>31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141</v>
      </c>
      <c r="AU320" s="244" t="s">
        <v>20</v>
      </c>
      <c r="AV320" s="14" t="s">
        <v>89</v>
      </c>
      <c r="AW320" s="14" t="s">
        <v>40</v>
      </c>
      <c r="AX320" s="14" t="s">
        <v>81</v>
      </c>
      <c r="AY320" s="244" t="s">
        <v>130</v>
      </c>
    </row>
    <row r="321" s="15" customFormat="1">
      <c r="A321" s="15"/>
      <c r="B321" s="245"/>
      <c r="C321" s="246"/>
      <c r="D321" s="225" t="s">
        <v>141</v>
      </c>
      <c r="E321" s="247" t="s">
        <v>31</v>
      </c>
      <c r="F321" s="248" t="s">
        <v>144</v>
      </c>
      <c r="G321" s="246"/>
      <c r="H321" s="249">
        <v>2000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5" t="s">
        <v>141</v>
      </c>
      <c r="AU321" s="255" t="s">
        <v>20</v>
      </c>
      <c r="AV321" s="15" t="s">
        <v>137</v>
      </c>
      <c r="AW321" s="15" t="s">
        <v>40</v>
      </c>
      <c r="AX321" s="15" t="s">
        <v>89</v>
      </c>
      <c r="AY321" s="255" t="s">
        <v>130</v>
      </c>
    </row>
    <row r="322" s="2" customFormat="1" ht="24.15" customHeight="1">
      <c r="A322" s="40"/>
      <c r="B322" s="41"/>
      <c r="C322" s="206" t="s">
        <v>439</v>
      </c>
      <c r="D322" s="206" t="s">
        <v>132</v>
      </c>
      <c r="E322" s="207" t="s">
        <v>440</v>
      </c>
      <c r="F322" s="208" t="s">
        <v>441</v>
      </c>
      <c r="G322" s="209" t="s">
        <v>342</v>
      </c>
      <c r="H322" s="210">
        <v>441</v>
      </c>
      <c r="I322" s="211"/>
      <c r="J322" s="210">
        <f>ROUND(I322*H322,2)</f>
        <v>0</v>
      </c>
      <c r="K322" s="208" t="s">
        <v>31</v>
      </c>
      <c r="L322" s="46"/>
      <c r="M322" s="212" t="s">
        <v>31</v>
      </c>
      <c r="N322" s="213" t="s">
        <v>52</v>
      </c>
      <c r="O322" s="86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6" t="s">
        <v>137</v>
      </c>
      <c r="AT322" s="216" t="s">
        <v>132</v>
      </c>
      <c r="AU322" s="216" t="s">
        <v>20</v>
      </c>
      <c r="AY322" s="18" t="s">
        <v>130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89</v>
      </c>
      <c r="BK322" s="217">
        <f>ROUND(I322*H322,2)</f>
        <v>0</v>
      </c>
      <c r="BL322" s="18" t="s">
        <v>137</v>
      </c>
      <c r="BM322" s="216" t="s">
        <v>442</v>
      </c>
    </row>
    <row r="323" s="13" customFormat="1">
      <c r="A323" s="13"/>
      <c r="B323" s="223"/>
      <c r="C323" s="224"/>
      <c r="D323" s="225" t="s">
        <v>141</v>
      </c>
      <c r="E323" s="226" t="s">
        <v>31</v>
      </c>
      <c r="F323" s="227" t="s">
        <v>443</v>
      </c>
      <c r="G323" s="224"/>
      <c r="H323" s="228">
        <v>441</v>
      </c>
      <c r="I323" s="229"/>
      <c r="J323" s="224"/>
      <c r="K323" s="224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141</v>
      </c>
      <c r="AU323" s="234" t="s">
        <v>20</v>
      </c>
      <c r="AV323" s="13" t="s">
        <v>20</v>
      </c>
      <c r="AW323" s="13" t="s">
        <v>40</v>
      </c>
      <c r="AX323" s="13" t="s">
        <v>81</v>
      </c>
      <c r="AY323" s="234" t="s">
        <v>130</v>
      </c>
    </row>
    <row r="324" s="14" customFormat="1">
      <c r="A324" s="14"/>
      <c r="B324" s="235"/>
      <c r="C324" s="236"/>
      <c r="D324" s="225" t="s">
        <v>141</v>
      </c>
      <c r="E324" s="237" t="s">
        <v>31</v>
      </c>
      <c r="F324" s="238" t="s">
        <v>204</v>
      </c>
      <c r="G324" s="236"/>
      <c r="H324" s="237" t="s">
        <v>31</v>
      </c>
      <c r="I324" s="239"/>
      <c r="J324" s="236"/>
      <c r="K324" s="236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141</v>
      </c>
      <c r="AU324" s="244" t="s">
        <v>20</v>
      </c>
      <c r="AV324" s="14" t="s">
        <v>89</v>
      </c>
      <c r="AW324" s="14" t="s">
        <v>40</v>
      </c>
      <c r="AX324" s="14" t="s">
        <v>81</v>
      </c>
      <c r="AY324" s="244" t="s">
        <v>130</v>
      </c>
    </row>
    <row r="325" s="15" customFormat="1">
      <c r="A325" s="15"/>
      <c r="B325" s="245"/>
      <c r="C325" s="246"/>
      <c r="D325" s="225" t="s">
        <v>141</v>
      </c>
      <c r="E325" s="247" t="s">
        <v>31</v>
      </c>
      <c r="F325" s="248" t="s">
        <v>144</v>
      </c>
      <c r="G325" s="246"/>
      <c r="H325" s="249">
        <v>441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5" t="s">
        <v>141</v>
      </c>
      <c r="AU325" s="255" t="s">
        <v>20</v>
      </c>
      <c r="AV325" s="15" t="s">
        <v>137</v>
      </c>
      <c r="AW325" s="15" t="s">
        <v>40</v>
      </c>
      <c r="AX325" s="15" t="s">
        <v>89</v>
      </c>
      <c r="AY325" s="255" t="s">
        <v>130</v>
      </c>
    </row>
    <row r="326" s="2" customFormat="1" ht="16.5" customHeight="1">
      <c r="A326" s="40"/>
      <c r="B326" s="41"/>
      <c r="C326" s="206" t="s">
        <v>444</v>
      </c>
      <c r="D326" s="206" t="s">
        <v>132</v>
      </c>
      <c r="E326" s="207" t="s">
        <v>445</v>
      </c>
      <c r="F326" s="208" t="s">
        <v>446</v>
      </c>
      <c r="G326" s="209" t="s">
        <v>342</v>
      </c>
      <c r="H326" s="210">
        <v>441</v>
      </c>
      <c r="I326" s="211"/>
      <c r="J326" s="210">
        <f>ROUND(I326*H326,2)</f>
        <v>0</v>
      </c>
      <c r="K326" s="208" t="s">
        <v>136</v>
      </c>
      <c r="L326" s="46"/>
      <c r="M326" s="212" t="s">
        <v>31</v>
      </c>
      <c r="N326" s="213" t="s">
        <v>52</v>
      </c>
      <c r="O326" s="86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6" t="s">
        <v>137</v>
      </c>
      <c r="AT326" s="216" t="s">
        <v>132</v>
      </c>
      <c r="AU326" s="216" t="s">
        <v>20</v>
      </c>
      <c r="AY326" s="18" t="s">
        <v>130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89</v>
      </c>
      <c r="BK326" s="217">
        <f>ROUND(I326*H326,2)</f>
        <v>0</v>
      </c>
      <c r="BL326" s="18" t="s">
        <v>137</v>
      </c>
      <c r="BM326" s="216" t="s">
        <v>447</v>
      </c>
    </row>
    <row r="327" s="2" customFormat="1">
      <c r="A327" s="40"/>
      <c r="B327" s="41"/>
      <c r="C327" s="42"/>
      <c r="D327" s="218" t="s">
        <v>139</v>
      </c>
      <c r="E327" s="42"/>
      <c r="F327" s="219" t="s">
        <v>448</v>
      </c>
      <c r="G327" s="42"/>
      <c r="H327" s="42"/>
      <c r="I327" s="220"/>
      <c r="J327" s="42"/>
      <c r="K327" s="42"/>
      <c r="L327" s="46"/>
      <c r="M327" s="221"/>
      <c r="N327" s="22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139</v>
      </c>
      <c r="AU327" s="18" t="s">
        <v>20</v>
      </c>
    </row>
    <row r="328" s="13" customFormat="1">
      <c r="A328" s="13"/>
      <c r="B328" s="223"/>
      <c r="C328" s="224"/>
      <c r="D328" s="225" t="s">
        <v>141</v>
      </c>
      <c r="E328" s="226" t="s">
        <v>31</v>
      </c>
      <c r="F328" s="227" t="s">
        <v>242</v>
      </c>
      <c r="G328" s="224"/>
      <c r="H328" s="228">
        <v>16</v>
      </c>
      <c r="I328" s="229"/>
      <c r="J328" s="224"/>
      <c r="K328" s="224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141</v>
      </c>
      <c r="AU328" s="234" t="s">
        <v>20</v>
      </c>
      <c r="AV328" s="13" t="s">
        <v>20</v>
      </c>
      <c r="AW328" s="13" t="s">
        <v>40</v>
      </c>
      <c r="AX328" s="13" t="s">
        <v>81</v>
      </c>
      <c r="AY328" s="234" t="s">
        <v>130</v>
      </c>
    </row>
    <row r="329" s="14" customFormat="1">
      <c r="A329" s="14"/>
      <c r="B329" s="235"/>
      <c r="C329" s="236"/>
      <c r="D329" s="225" t="s">
        <v>141</v>
      </c>
      <c r="E329" s="237" t="s">
        <v>31</v>
      </c>
      <c r="F329" s="238" t="s">
        <v>449</v>
      </c>
      <c r="G329" s="236"/>
      <c r="H329" s="237" t="s">
        <v>31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4" t="s">
        <v>141</v>
      </c>
      <c r="AU329" s="244" t="s">
        <v>20</v>
      </c>
      <c r="AV329" s="14" t="s">
        <v>89</v>
      </c>
      <c r="AW329" s="14" t="s">
        <v>40</v>
      </c>
      <c r="AX329" s="14" t="s">
        <v>81</v>
      </c>
      <c r="AY329" s="244" t="s">
        <v>130</v>
      </c>
    </row>
    <row r="330" s="13" customFormat="1">
      <c r="A330" s="13"/>
      <c r="B330" s="223"/>
      <c r="C330" s="224"/>
      <c r="D330" s="225" t="s">
        <v>141</v>
      </c>
      <c r="E330" s="226" t="s">
        <v>31</v>
      </c>
      <c r="F330" s="227" t="s">
        <v>450</v>
      </c>
      <c r="G330" s="224"/>
      <c r="H330" s="228">
        <v>125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141</v>
      </c>
      <c r="AU330" s="234" t="s">
        <v>20</v>
      </c>
      <c r="AV330" s="13" t="s">
        <v>20</v>
      </c>
      <c r="AW330" s="13" t="s">
        <v>40</v>
      </c>
      <c r="AX330" s="13" t="s">
        <v>81</v>
      </c>
      <c r="AY330" s="234" t="s">
        <v>130</v>
      </c>
    </row>
    <row r="331" s="14" customFormat="1">
      <c r="A331" s="14"/>
      <c r="B331" s="235"/>
      <c r="C331" s="236"/>
      <c r="D331" s="225" t="s">
        <v>141</v>
      </c>
      <c r="E331" s="237" t="s">
        <v>31</v>
      </c>
      <c r="F331" s="238" t="s">
        <v>451</v>
      </c>
      <c r="G331" s="236"/>
      <c r="H331" s="237" t="s">
        <v>31</v>
      </c>
      <c r="I331" s="239"/>
      <c r="J331" s="236"/>
      <c r="K331" s="236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141</v>
      </c>
      <c r="AU331" s="244" t="s">
        <v>20</v>
      </c>
      <c r="AV331" s="14" t="s">
        <v>89</v>
      </c>
      <c r="AW331" s="14" t="s">
        <v>40</v>
      </c>
      <c r="AX331" s="14" t="s">
        <v>81</v>
      </c>
      <c r="AY331" s="244" t="s">
        <v>130</v>
      </c>
    </row>
    <row r="332" s="13" customFormat="1">
      <c r="A332" s="13"/>
      <c r="B332" s="223"/>
      <c r="C332" s="224"/>
      <c r="D332" s="225" t="s">
        <v>141</v>
      </c>
      <c r="E332" s="226" t="s">
        <v>31</v>
      </c>
      <c r="F332" s="227" t="s">
        <v>452</v>
      </c>
      <c r="G332" s="224"/>
      <c r="H332" s="228">
        <v>300</v>
      </c>
      <c r="I332" s="229"/>
      <c r="J332" s="224"/>
      <c r="K332" s="224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141</v>
      </c>
      <c r="AU332" s="234" t="s">
        <v>20</v>
      </c>
      <c r="AV332" s="13" t="s">
        <v>20</v>
      </c>
      <c r="AW332" s="13" t="s">
        <v>40</v>
      </c>
      <c r="AX332" s="13" t="s">
        <v>81</v>
      </c>
      <c r="AY332" s="234" t="s">
        <v>130</v>
      </c>
    </row>
    <row r="333" s="14" customFormat="1">
      <c r="A333" s="14"/>
      <c r="B333" s="235"/>
      <c r="C333" s="236"/>
      <c r="D333" s="225" t="s">
        <v>141</v>
      </c>
      <c r="E333" s="237" t="s">
        <v>31</v>
      </c>
      <c r="F333" s="238" t="s">
        <v>453</v>
      </c>
      <c r="G333" s="236"/>
      <c r="H333" s="237" t="s">
        <v>31</v>
      </c>
      <c r="I333" s="239"/>
      <c r="J333" s="236"/>
      <c r="K333" s="236"/>
      <c r="L333" s="240"/>
      <c r="M333" s="241"/>
      <c r="N333" s="242"/>
      <c r="O333" s="242"/>
      <c r="P333" s="242"/>
      <c r="Q333" s="242"/>
      <c r="R333" s="242"/>
      <c r="S333" s="242"/>
      <c r="T333" s="24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4" t="s">
        <v>141</v>
      </c>
      <c r="AU333" s="244" t="s">
        <v>20</v>
      </c>
      <c r="AV333" s="14" t="s">
        <v>89</v>
      </c>
      <c r="AW333" s="14" t="s">
        <v>40</v>
      </c>
      <c r="AX333" s="14" t="s">
        <v>81</v>
      </c>
      <c r="AY333" s="244" t="s">
        <v>130</v>
      </c>
    </row>
    <row r="334" s="14" customFormat="1">
      <c r="A334" s="14"/>
      <c r="B334" s="235"/>
      <c r="C334" s="236"/>
      <c r="D334" s="225" t="s">
        <v>141</v>
      </c>
      <c r="E334" s="237" t="s">
        <v>31</v>
      </c>
      <c r="F334" s="238" t="s">
        <v>204</v>
      </c>
      <c r="G334" s="236"/>
      <c r="H334" s="237" t="s">
        <v>31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141</v>
      </c>
      <c r="AU334" s="244" t="s">
        <v>20</v>
      </c>
      <c r="AV334" s="14" t="s">
        <v>89</v>
      </c>
      <c r="AW334" s="14" t="s">
        <v>40</v>
      </c>
      <c r="AX334" s="14" t="s">
        <v>81</v>
      </c>
      <c r="AY334" s="244" t="s">
        <v>130</v>
      </c>
    </row>
    <row r="335" s="15" customFormat="1">
      <c r="A335" s="15"/>
      <c r="B335" s="245"/>
      <c r="C335" s="246"/>
      <c r="D335" s="225" t="s">
        <v>141</v>
      </c>
      <c r="E335" s="247" t="s">
        <v>31</v>
      </c>
      <c r="F335" s="248" t="s">
        <v>144</v>
      </c>
      <c r="G335" s="246"/>
      <c r="H335" s="249">
        <v>441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5" t="s">
        <v>141</v>
      </c>
      <c r="AU335" s="255" t="s">
        <v>20</v>
      </c>
      <c r="AV335" s="15" t="s">
        <v>137</v>
      </c>
      <c r="AW335" s="15" t="s">
        <v>40</v>
      </c>
      <c r="AX335" s="15" t="s">
        <v>89</v>
      </c>
      <c r="AY335" s="255" t="s">
        <v>130</v>
      </c>
    </row>
    <row r="336" s="2" customFormat="1" ht="37.8" customHeight="1">
      <c r="A336" s="40"/>
      <c r="B336" s="41"/>
      <c r="C336" s="206" t="s">
        <v>454</v>
      </c>
      <c r="D336" s="206" t="s">
        <v>132</v>
      </c>
      <c r="E336" s="207" t="s">
        <v>455</v>
      </c>
      <c r="F336" s="208" t="s">
        <v>456</v>
      </c>
      <c r="G336" s="209" t="s">
        <v>342</v>
      </c>
      <c r="H336" s="210">
        <v>4389</v>
      </c>
      <c r="I336" s="211"/>
      <c r="J336" s="210">
        <f>ROUND(I336*H336,2)</f>
        <v>0</v>
      </c>
      <c r="K336" s="208" t="s">
        <v>136</v>
      </c>
      <c r="L336" s="46"/>
      <c r="M336" s="212" t="s">
        <v>31</v>
      </c>
      <c r="N336" s="213" t="s">
        <v>52</v>
      </c>
      <c r="O336" s="86"/>
      <c r="P336" s="214">
        <f>O336*H336</f>
        <v>0</v>
      </c>
      <c r="Q336" s="214">
        <v>0</v>
      </c>
      <c r="R336" s="214">
        <f>Q336*H336</f>
        <v>0</v>
      </c>
      <c r="S336" s="214">
        <v>0.19400000000000001</v>
      </c>
      <c r="T336" s="215">
        <f>S336*H336</f>
        <v>851.46600000000001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6" t="s">
        <v>137</v>
      </c>
      <c r="AT336" s="216" t="s">
        <v>132</v>
      </c>
      <c r="AU336" s="216" t="s">
        <v>20</v>
      </c>
      <c r="AY336" s="18" t="s">
        <v>130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89</v>
      </c>
      <c r="BK336" s="217">
        <f>ROUND(I336*H336,2)</f>
        <v>0</v>
      </c>
      <c r="BL336" s="18" t="s">
        <v>137</v>
      </c>
      <c r="BM336" s="216" t="s">
        <v>457</v>
      </c>
    </row>
    <row r="337" s="2" customFormat="1">
      <c r="A337" s="40"/>
      <c r="B337" s="41"/>
      <c r="C337" s="42"/>
      <c r="D337" s="218" t="s">
        <v>139</v>
      </c>
      <c r="E337" s="42"/>
      <c r="F337" s="219" t="s">
        <v>458</v>
      </c>
      <c r="G337" s="42"/>
      <c r="H337" s="42"/>
      <c r="I337" s="220"/>
      <c r="J337" s="42"/>
      <c r="K337" s="42"/>
      <c r="L337" s="46"/>
      <c r="M337" s="221"/>
      <c r="N337" s="22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8" t="s">
        <v>139</v>
      </c>
      <c r="AU337" s="18" t="s">
        <v>20</v>
      </c>
    </row>
    <row r="338" s="13" customFormat="1">
      <c r="A338" s="13"/>
      <c r="B338" s="223"/>
      <c r="C338" s="224"/>
      <c r="D338" s="225" t="s">
        <v>141</v>
      </c>
      <c r="E338" s="226" t="s">
        <v>31</v>
      </c>
      <c r="F338" s="227" t="s">
        <v>459</v>
      </c>
      <c r="G338" s="224"/>
      <c r="H338" s="228">
        <v>4389</v>
      </c>
      <c r="I338" s="229"/>
      <c r="J338" s="224"/>
      <c r="K338" s="224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141</v>
      </c>
      <c r="AU338" s="234" t="s">
        <v>20</v>
      </c>
      <c r="AV338" s="13" t="s">
        <v>20</v>
      </c>
      <c r="AW338" s="13" t="s">
        <v>40</v>
      </c>
      <c r="AX338" s="13" t="s">
        <v>81</v>
      </c>
      <c r="AY338" s="234" t="s">
        <v>130</v>
      </c>
    </row>
    <row r="339" s="14" customFormat="1">
      <c r="A339" s="14"/>
      <c r="B339" s="235"/>
      <c r="C339" s="236"/>
      <c r="D339" s="225" t="s">
        <v>141</v>
      </c>
      <c r="E339" s="237" t="s">
        <v>31</v>
      </c>
      <c r="F339" s="238" t="s">
        <v>204</v>
      </c>
      <c r="G339" s="236"/>
      <c r="H339" s="237" t="s">
        <v>31</v>
      </c>
      <c r="I339" s="239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141</v>
      </c>
      <c r="AU339" s="244" t="s">
        <v>20</v>
      </c>
      <c r="AV339" s="14" t="s">
        <v>89</v>
      </c>
      <c r="AW339" s="14" t="s">
        <v>40</v>
      </c>
      <c r="AX339" s="14" t="s">
        <v>81</v>
      </c>
      <c r="AY339" s="244" t="s">
        <v>130</v>
      </c>
    </row>
    <row r="340" s="15" customFormat="1">
      <c r="A340" s="15"/>
      <c r="B340" s="245"/>
      <c r="C340" s="246"/>
      <c r="D340" s="225" t="s">
        <v>141</v>
      </c>
      <c r="E340" s="247" t="s">
        <v>31</v>
      </c>
      <c r="F340" s="248" t="s">
        <v>144</v>
      </c>
      <c r="G340" s="246"/>
      <c r="H340" s="249">
        <v>4389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5" t="s">
        <v>141</v>
      </c>
      <c r="AU340" s="255" t="s">
        <v>20</v>
      </c>
      <c r="AV340" s="15" t="s">
        <v>137</v>
      </c>
      <c r="AW340" s="15" t="s">
        <v>40</v>
      </c>
      <c r="AX340" s="15" t="s">
        <v>89</v>
      </c>
      <c r="AY340" s="255" t="s">
        <v>130</v>
      </c>
    </row>
    <row r="341" s="2" customFormat="1" ht="37.8" customHeight="1">
      <c r="A341" s="40"/>
      <c r="B341" s="41"/>
      <c r="C341" s="206" t="s">
        <v>460</v>
      </c>
      <c r="D341" s="206" t="s">
        <v>132</v>
      </c>
      <c r="E341" s="207" t="s">
        <v>461</v>
      </c>
      <c r="F341" s="208" t="s">
        <v>462</v>
      </c>
      <c r="G341" s="209" t="s">
        <v>135</v>
      </c>
      <c r="H341" s="210">
        <v>2326</v>
      </c>
      <c r="I341" s="211"/>
      <c r="J341" s="210">
        <f>ROUND(I341*H341,2)</f>
        <v>0</v>
      </c>
      <c r="K341" s="208" t="s">
        <v>136</v>
      </c>
      <c r="L341" s="46"/>
      <c r="M341" s="212" t="s">
        <v>31</v>
      </c>
      <c r="N341" s="213" t="s">
        <v>52</v>
      </c>
      <c r="O341" s="86"/>
      <c r="P341" s="214">
        <f>O341*H341</f>
        <v>0</v>
      </c>
      <c r="Q341" s="214">
        <v>0</v>
      </c>
      <c r="R341" s="214">
        <f>Q341*H341</f>
        <v>0</v>
      </c>
      <c r="S341" s="214">
        <v>0.252</v>
      </c>
      <c r="T341" s="215">
        <f>S341*H341</f>
        <v>586.15200000000004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6" t="s">
        <v>137</v>
      </c>
      <c r="AT341" s="216" t="s">
        <v>132</v>
      </c>
      <c r="AU341" s="216" t="s">
        <v>20</v>
      </c>
      <c r="AY341" s="18" t="s">
        <v>130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89</v>
      </c>
      <c r="BK341" s="217">
        <f>ROUND(I341*H341,2)</f>
        <v>0</v>
      </c>
      <c r="BL341" s="18" t="s">
        <v>137</v>
      </c>
      <c r="BM341" s="216" t="s">
        <v>463</v>
      </c>
    </row>
    <row r="342" s="2" customFormat="1">
      <c r="A342" s="40"/>
      <c r="B342" s="41"/>
      <c r="C342" s="42"/>
      <c r="D342" s="218" t="s">
        <v>139</v>
      </c>
      <c r="E342" s="42"/>
      <c r="F342" s="219" t="s">
        <v>464</v>
      </c>
      <c r="G342" s="42"/>
      <c r="H342" s="42"/>
      <c r="I342" s="220"/>
      <c r="J342" s="42"/>
      <c r="K342" s="42"/>
      <c r="L342" s="46"/>
      <c r="M342" s="221"/>
      <c r="N342" s="222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8" t="s">
        <v>139</v>
      </c>
      <c r="AU342" s="18" t="s">
        <v>20</v>
      </c>
    </row>
    <row r="343" s="13" customFormat="1">
      <c r="A343" s="13"/>
      <c r="B343" s="223"/>
      <c r="C343" s="224"/>
      <c r="D343" s="225" t="s">
        <v>141</v>
      </c>
      <c r="E343" s="226" t="s">
        <v>31</v>
      </c>
      <c r="F343" s="227" t="s">
        <v>267</v>
      </c>
      <c r="G343" s="224"/>
      <c r="H343" s="228">
        <v>2326</v>
      </c>
      <c r="I343" s="229"/>
      <c r="J343" s="224"/>
      <c r="K343" s="224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141</v>
      </c>
      <c r="AU343" s="234" t="s">
        <v>20</v>
      </c>
      <c r="AV343" s="13" t="s">
        <v>20</v>
      </c>
      <c r="AW343" s="13" t="s">
        <v>40</v>
      </c>
      <c r="AX343" s="13" t="s">
        <v>81</v>
      </c>
      <c r="AY343" s="234" t="s">
        <v>130</v>
      </c>
    </row>
    <row r="344" s="14" customFormat="1">
      <c r="A344" s="14"/>
      <c r="B344" s="235"/>
      <c r="C344" s="236"/>
      <c r="D344" s="225" t="s">
        <v>141</v>
      </c>
      <c r="E344" s="237" t="s">
        <v>31</v>
      </c>
      <c r="F344" s="238" t="s">
        <v>465</v>
      </c>
      <c r="G344" s="236"/>
      <c r="H344" s="237" t="s">
        <v>31</v>
      </c>
      <c r="I344" s="239"/>
      <c r="J344" s="236"/>
      <c r="K344" s="236"/>
      <c r="L344" s="240"/>
      <c r="M344" s="241"/>
      <c r="N344" s="242"/>
      <c r="O344" s="242"/>
      <c r="P344" s="242"/>
      <c r="Q344" s="242"/>
      <c r="R344" s="242"/>
      <c r="S344" s="242"/>
      <c r="T344" s="24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4" t="s">
        <v>141</v>
      </c>
      <c r="AU344" s="244" t="s">
        <v>20</v>
      </c>
      <c r="AV344" s="14" t="s">
        <v>89</v>
      </c>
      <c r="AW344" s="14" t="s">
        <v>40</v>
      </c>
      <c r="AX344" s="14" t="s">
        <v>81</v>
      </c>
      <c r="AY344" s="244" t="s">
        <v>130</v>
      </c>
    </row>
    <row r="345" s="15" customFormat="1">
      <c r="A345" s="15"/>
      <c r="B345" s="245"/>
      <c r="C345" s="246"/>
      <c r="D345" s="225" t="s">
        <v>141</v>
      </c>
      <c r="E345" s="247" t="s">
        <v>31</v>
      </c>
      <c r="F345" s="248" t="s">
        <v>144</v>
      </c>
      <c r="G345" s="246"/>
      <c r="H345" s="249">
        <v>2326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5" t="s">
        <v>141</v>
      </c>
      <c r="AU345" s="255" t="s">
        <v>20</v>
      </c>
      <c r="AV345" s="15" t="s">
        <v>137</v>
      </c>
      <c r="AW345" s="15" t="s">
        <v>40</v>
      </c>
      <c r="AX345" s="15" t="s">
        <v>89</v>
      </c>
      <c r="AY345" s="255" t="s">
        <v>130</v>
      </c>
    </row>
    <row r="346" s="2" customFormat="1" ht="33" customHeight="1">
      <c r="A346" s="40"/>
      <c r="B346" s="41"/>
      <c r="C346" s="206" t="s">
        <v>466</v>
      </c>
      <c r="D346" s="206" t="s">
        <v>132</v>
      </c>
      <c r="E346" s="207" t="s">
        <v>467</v>
      </c>
      <c r="F346" s="208" t="s">
        <v>468</v>
      </c>
      <c r="G346" s="209" t="s">
        <v>342</v>
      </c>
      <c r="H346" s="210">
        <v>97.849999999999994</v>
      </c>
      <c r="I346" s="211"/>
      <c r="J346" s="210">
        <f>ROUND(I346*H346,2)</f>
        <v>0</v>
      </c>
      <c r="K346" s="208" t="s">
        <v>136</v>
      </c>
      <c r="L346" s="46"/>
      <c r="M346" s="212" t="s">
        <v>31</v>
      </c>
      <c r="N346" s="213" t="s">
        <v>52</v>
      </c>
      <c r="O346" s="86"/>
      <c r="P346" s="214">
        <f>O346*H346</f>
        <v>0</v>
      </c>
      <c r="Q346" s="214">
        <v>0</v>
      </c>
      <c r="R346" s="214">
        <f>Q346*H346</f>
        <v>0</v>
      </c>
      <c r="S346" s="214">
        <v>0.97999999999999998</v>
      </c>
      <c r="T346" s="215">
        <f>S346*H346</f>
        <v>95.892999999999986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6" t="s">
        <v>137</v>
      </c>
      <c r="AT346" s="216" t="s">
        <v>132</v>
      </c>
      <c r="AU346" s="216" t="s">
        <v>20</v>
      </c>
      <c r="AY346" s="18" t="s">
        <v>130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89</v>
      </c>
      <c r="BK346" s="217">
        <f>ROUND(I346*H346,2)</f>
        <v>0</v>
      </c>
      <c r="BL346" s="18" t="s">
        <v>137</v>
      </c>
      <c r="BM346" s="216" t="s">
        <v>469</v>
      </c>
    </row>
    <row r="347" s="2" customFormat="1">
      <c r="A347" s="40"/>
      <c r="B347" s="41"/>
      <c r="C347" s="42"/>
      <c r="D347" s="218" t="s">
        <v>139</v>
      </c>
      <c r="E347" s="42"/>
      <c r="F347" s="219" t="s">
        <v>470</v>
      </c>
      <c r="G347" s="42"/>
      <c r="H347" s="42"/>
      <c r="I347" s="220"/>
      <c r="J347" s="42"/>
      <c r="K347" s="42"/>
      <c r="L347" s="46"/>
      <c r="M347" s="221"/>
      <c r="N347" s="222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8" t="s">
        <v>139</v>
      </c>
      <c r="AU347" s="18" t="s">
        <v>20</v>
      </c>
    </row>
    <row r="348" s="13" customFormat="1">
      <c r="A348" s="13"/>
      <c r="B348" s="223"/>
      <c r="C348" s="224"/>
      <c r="D348" s="225" t="s">
        <v>141</v>
      </c>
      <c r="E348" s="226" t="s">
        <v>31</v>
      </c>
      <c r="F348" s="227" t="s">
        <v>471</v>
      </c>
      <c r="G348" s="224"/>
      <c r="H348" s="228">
        <v>97.849999999999994</v>
      </c>
      <c r="I348" s="229"/>
      <c r="J348" s="224"/>
      <c r="K348" s="224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141</v>
      </c>
      <c r="AU348" s="234" t="s">
        <v>20</v>
      </c>
      <c r="AV348" s="13" t="s">
        <v>20</v>
      </c>
      <c r="AW348" s="13" t="s">
        <v>40</v>
      </c>
      <c r="AX348" s="13" t="s">
        <v>81</v>
      </c>
      <c r="AY348" s="234" t="s">
        <v>130</v>
      </c>
    </row>
    <row r="349" s="14" customFormat="1">
      <c r="A349" s="14"/>
      <c r="B349" s="235"/>
      <c r="C349" s="236"/>
      <c r="D349" s="225" t="s">
        <v>141</v>
      </c>
      <c r="E349" s="237" t="s">
        <v>31</v>
      </c>
      <c r="F349" s="238" t="s">
        <v>204</v>
      </c>
      <c r="G349" s="236"/>
      <c r="H349" s="237" t="s">
        <v>31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141</v>
      </c>
      <c r="AU349" s="244" t="s">
        <v>20</v>
      </c>
      <c r="AV349" s="14" t="s">
        <v>89</v>
      </c>
      <c r="AW349" s="14" t="s">
        <v>40</v>
      </c>
      <c r="AX349" s="14" t="s">
        <v>81</v>
      </c>
      <c r="AY349" s="244" t="s">
        <v>130</v>
      </c>
    </row>
    <row r="350" s="15" customFormat="1">
      <c r="A350" s="15"/>
      <c r="B350" s="245"/>
      <c r="C350" s="246"/>
      <c r="D350" s="225" t="s">
        <v>141</v>
      </c>
      <c r="E350" s="247" t="s">
        <v>31</v>
      </c>
      <c r="F350" s="248" t="s">
        <v>144</v>
      </c>
      <c r="G350" s="246"/>
      <c r="H350" s="249">
        <v>97.849999999999994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5" t="s">
        <v>141</v>
      </c>
      <c r="AU350" s="255" t="s">
        <v>20</v>
      </c>
      <c r="AV350" s="15" t="s">
        <v>137</v>
      </c>
      <c r="AW350" s="15" t="s">
        <v>40</v>
      </c>
      <c r="AX350" s="15" t="s">
        <v>89</v>
      </c>
      <c r="AY350" s="255" t="s">
        <v>130</v>
      </c>
    </row>
    <row r="351" s="2" customFormat="1" ht="24.15" customHeight="1">
      <c r="A351" s="40"/>
      <c r="B351" s="41"/>
      <c r="C351" s="206" t="s">
        <v>472</v>
      </c>
      <c r="D351" s="206" t="s">
        <v>132</v>
      </c>
      <c r="E351" s="207" t="s">
        <v>473</v>
      </c>
      <c r="F351" s="208" t="s">
        <v>474</v>
      </c>
      <c r="G351" s="209" t="s">
        <v>164</v>
      </c>
      <c r="H351" s="210">
        <v>7.5199999999999996</v>
      </c>
      <c r="I351" s="211"/>
      <c r="J351" s="210">
        <f>ROUND(I351*H351,2)</f>
        <v>0</v>
      </c>
      <c r="K351" s="208" t="s">
        <v>136</v>
      </c>
      <c r="L351" s="46"/>
      <c r="M351" s="212" t="s">
        <v>31</v>
      </c>
      <c r="N351" s="213" t="s">
        <v>52</v>
      </c>
      <c r="O351" s="86"/>
      <c r="P351" s="214">
        <f>O351*H351</f>
        <v>0</v>
      </c>
      <c r="Q351" s="214">
        <v>0</v>
      </c>
      <c r="R351" s="214">
        <f>Q351*H351</f>
        <v>0</v>
      </c>
      <c r="S351" s="214">
        <v>2.3999999999999999</v>
      </c>
      <c r="T351" s="215">
        <f>S351*H351</f>
        <v>18.047999999999998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6" t="s">
        <v>137</v>
      </c>
      <c r="AT351" s="216" t="s">
        <v>132</v>
      </c>
      <c r="AU351" s="216" t="s">
        <v>20</v>
      </c>
      <c r="AY351" s="18" t="s">
        <v>130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89</v>
      </c>
      <c r="BK351" s="217">
        <f>ROUND(I351*H351,2)</f>
        <v>0</v>
      </c>
      <c r="BL351" s="18" t="s">
        <v>137</v>
      </c>
      <c r="BM351" s="216" t="s">
        <v>475</v>
      </c>
    </row>
    <row r="352" s="2" customFormat="1">
      <c r="A352" s="40"/>
      <c r="B352" s="41"/>
      <c r="C352" s="42"/>
      <c r="D352" s="218" t="s">
        <v>139</v>
      </c>
      <c r="E352" s="42"/>
      <c r="F352" s="219" t="s">
        <v>476</v>
      </c>
      <c r="G352" s="42"/>
      <c r="H352" s="42"/>
      <c r="I352" s="220"/>
      <c r="J352" s="42"/>
      <c r="K352" s="42"/>
      <c r="L352" s="46"/>
      <c r="M352" s="221"/>
      <c r="N352" s="22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8" t="s">
        <v>139</v>
      </c>
      <c r="AU352" s="18" t="s">
        <v>20</v>
      </c>
    </row>
    <row r="353" s="13" customFormat="1">
      <c r="A353" s="13"/>
      <c r="B353" s="223"/>
      <c r="C353" s="224"/>
      <c r="D353" s="225" t="s">
        <v>141</v>
      </c>
      <c r="E353" s="226" t="s">
        <v>31</v>
      </c>
      <c r="F353" s="227" t="s">
        <v>477</v>
      </c>
      <c r="G353" s="224"/>
      <c r="H353" s="228">
        <v>2.6600000000000001</v>
      </c>
      <c r="I353" s="229"/>
      <c r="J353" s="224"/>
      <c r="K353" s="224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141</v>
      </c>
      <c r="AU353" s="234" t="s">
        <v>20</v>
      </c>
      <c r="AV353" s="13" t="s">
        <v>20</v>
      </c>
      <c r="AW353" s="13" t="s">
        <v>40</v>
      </c>
      <c r="AX353" s="13" t="s">
        <v>81</v>
      </c>
      <c r="AY353" s="234" t="s">
        <v>130</v>
      </c>
    </row>
    <row r="354" s="13" customFormat="1">
      <c r="A354" s="13"/>
      <c r="B354" s="223"/>
      <c r="C354" s="224"/>
      <c r="D354" s="225" t="s">
        <v>141</v>
      </c>
      <c r="E354" s="226" t="s">
        <v>31</v>
      </c>
      <c r="F354" s="227" t="s">
        <v>478</v>
      </c>
      <c r="G354" s="224"/>
      <c r="H354" s="228">
        <v>4.46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141</v>
      </c>
      <c r="AU354" s="234" t="s">
        <v>20</v>
      </c>
      <c r="AV354" s="13" t="s">
        <v>20</v>
      </c>
      <c r="AW354" s="13" t="s">
        <v>40</v>
      </c>
      <c r="AX354" s="13" t="s">
        <v>81</v>
      </c>
      <c r="AY354" s="234" t="s">
        <v>130</v>
      </c>
    </row>
    <row r="355" s="13" customFormat="1">
      <c r="A355" s="13"/>
      <c r="B355" s="223"/>
      <c r="C355" s="224"/>
      <c r="D355" s="225" t="s">
        <v>141</v>
      </c>
      <c r="E355" s="226" t="s">
        <v>31</v>
      </c>
      <c r="F355" s="227" t="s">
        <v>479</v>
      </c>
      <c r="G355" s="224"/>
      <c r="H355" s="228">
        <v>0.40000000000000002</v>
      </c>
      <c r="I355" s="229"/>
      <c r="J355" s="224"/>
      <c r="K355" s="224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141</v>
      </c>
      <c r="AU355" s="234" t="s">
        <v>20</v>
      </c>
      <c r="AV355" s="13" t="s">
        <v>20</v>
      </c>
      <c r="AW355" s="13" t="s">
        <v>40</v>
      </c>
      <c r="AX355" s="13" t="s">
        <v>81</v>
      </c>
      <c r="AY355" s="234" t="s">
        <v>130</v>
      </c>
    </row>
    <row r="356" s="14" customFormat="1">
      <c r="A356" s="14"/>
      <c r="B356" s="235"/>
      <c r="C356" s="236"/>
      <c r="D356" s="225" t="s">
        <v>141</v>
      </c>
      <c r="E356" s="237" t="s">
        <v>31</v>
      </c>
      <c r="F356" s="238" t="s">
        <v>204</v>
      </c>
      <c r="G356" s="236"/>
      <c r="H356" s="237" t="s">
        <v>31</v>
      </c>
      <c r="I356" s="239"/>
      <c r="J356" s="236"/>
      <c r="K356" s="236"/>
      <c r="L356" s="240"/>
      <c r="M356" s="241"/>
      <c r="N356" s="242"/>
      <c r="O356" s="242"/>
      <c r="P356" s="242"/>
      <c r="Q356" s="242"/>
      <c r="R356" s="242"/>
      <c r="S356" s="242"/>
      <c r="T356" s="24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4" t="s">
        <v>141</v>
      </c>
      <c r="AU356" s="244" t="s">
        <v>20</v>
      </c>
      <c r="AV356" s="14" t="s">
        <v>89</v>
      </c>
      <c r="AW356" s="14" t="s">
        <v>40</v>
      </c>
      <c r="AX356" s="14" t="s">
        <v>81</v>
      </c>
      <c r="AY356" s="244" t="s">
        <v>130</v>
      </c>
    </row>
    <row r="357" s="15" customFormat="1">
      <c r="A357" s="15"/>
      <c r="B357" s="245"/>
      <c r="C357" s="246"/>
      <c r="D357" s="225" t="s">
        <v>141</v>
      </c>
      <c r="E357" s="247" t="s">
        <v>31</v>
      </c>
      <c r="F357" s="248" t="s">
        <v>144</v>
      </c>
      <c r="G357" s="246"/>
      <c r="H357" s="249">
        <v>7.5200000000000005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5" t="s">
        <v>141</v>
      </c>
      <c r="AU357" s="255" t="s">
        <v>20</v>
      </c>
      <c r="AV357" s="15" t="s">
        <v>137</v>
      </c>
      <c r="AW357" s="15" t="s">
        <v>40</v>
      </c>
      <c r="AX357" s="15" t="s">
        <v>89</v>
      </c>
      <c r="AY357" s="255" t="s">
        <v>130</v>
      </c>
    </row>
    <row r="358" s="12" customFormat="1" ht="22.8" customHeight="1">
      <c r="A358" s="12"/>
      <c r="B358" s="190"/>
      <c r="C358" s="191"/>
      <c r="D358" s="192" t="s">
        <v>80</v>
      </c>
      <c r="E358" s="204" t="s">
        <v>480</v>
      </c>
      <c r="F358" s="204" t="s">
        <v>481</v>
      </c>
      <c r="G358" s="191"/>
      <c r="H358" s="191"/>
      <c r="I358" s="194"/>
      <c r="J358" s="205">
        <f>BK358</f>
        <v>0</v>
      </c>
      <c r="K358" s="191"/>
      <c r="L358" s="196"/>
      <c r="M358" s="197"/>
      <c r="N358" s="198"/>
      <c r="O358" s="198"/>
      <c r="P358" s="199">
        <f>SUM(P359:P400)</f>
        <v>0</v>
      </c>
      <c r="Q358" s="198"/>
      <c r="R358" s="199">
        <f>SUM(R359:R400)</f>
        <v>0</v>
      </c>
      <c r="S358" s="198"/>
      <c r="T358" s="200">
        <f>SUM(T359:T400)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1" t="s">
        <v>89</v>
      </c>
      <c r="AT358" s="202" t="s">
        <v>80</v>
      </c>
      <c r="AU358" s="202" t="s">
        <v>89</v>
      </c>
      <c r="AY358" s="201" t="s">
        <v>130</v>
      </c>
      <c r="BK358" s="203">
        <f>SUM(BK359:BK400)</f>
        <v>0</v>
      </c>
    </row>
    <row r="359" s="2" customFormat="1" ht="24.15" customHeight="1">
      <c r="A359" s="40"/>
      <c r="B359" s="41"/>
      <c r="C359" s="206" t="s">
        <v>482</v>
      </c>
      <c r="D359" s="206" t="s">
        <v>132</v>
      </c>
      <c r="E359" s="207" t="s">
        <v>483</v>
      </c>
      <c r="F359" s="208" t="s">
        <v>484</v>
      </c>
      <c r="G359" s="209" t="s">
        <v>188</v>
      </c>
      <c r="H359" s="210">
        <v>2674.2399999999998</v>
      </c>
      <c r="I359" s="211"/>
      <c r="J359" s="210">
        <f>ROUND(I359*H359,2)</f>
        <v>0</v>
      </c>
      <c r="K359" s="208" t="s">
        <v>136</v>
      </c>
      <c r="L359" s="46"/>
      <c r="M359" s="212" t="s">
        <v>31</v>
      </c>
      <c r="N359" s="213" t="s">
        <v>52</v>
      </c>
      <c r="O359" s="86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6" t="s">
        <v>137</v>
      </c>
      <c r="AT359" s="216" t="s">
        <v>132</v>
      </c>
      <c r="AU359" s="216" t="s">
        <v>20</v>
      </c>
      <c r="AY359" s="18" t="s">
        <v>130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89</v>
      </c>
      <c r="BK359" s="217">
        <f>ROUND(I359*H359,2)</f>
        <v>0</v>
      </c>
      <c r="BL359" s="18" t="s">
        <v>137</v>
      </c>
      <c r="BM359" s="216" t="s">
        <v>485</v>
      </c>
    </row>
    <row r="360" s="2" customFormat="1">
      <c r="A360" s="40"/>
      <c r="B360" s="41"/>
      <c r="C360" s="42"/>
      <c r="D360" s="218" t="s">
        <v>139</v>
      </c>
      <c r="E360" s="42"/>
      <c r="F360" s="219" t="s">
        <v>486</v>
      </c>
      <c r="G360" s="42"/>
      <c r="H360" s="42"/>
      <c r="I360" s="220"/>
      <c r="J360" s="42"/>
      <c r="K360" s="42"/>
      <c r="L360" s="46"/>
      <c r="M360" s="221"/>
      <c r="N360" s="22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139</v>
      </c>
      <c r="AU360" s="18" t="s">
        <v>20</v>
      </c>
    </row>
    <row r="361" s="13" customFormat="1">
      <c r="A361" s="13"/>
      <c r="B361" s="223"/>
      <c r="C361" s="224"/>
      <c r="D361" s="225" t="s">
        <v>141</v>
      </c>
      <c r="E361" s="226" t="s">
        <v>31</v>
      </c>
      <c r="F361" s="227" t="s">
        <v>487</v>
      </c>
      <c r="G361" s="224"/>
      <c r="H361" s="228">
        <v>4109.2799999999997</v>
      </c>
      <c r="I361" s="229"/>
      <c r="J361" s="224"/>
      <c r="K361" s="224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141</v>
      </c>
      <c r="AU361" s="234" t="s">
        <v>20</v>
      </c>
      <c r="AV361" s="13" t="s">
        <v>20</v>
      </c>
      <c r="AW361" s="13" t="s">
        <v>40</v>
      </c>
      <c r="AX361" s="13" t="s">
        <v>81</v>
      </c>
      <c r="AY361" s="234" t="s">
        <v>130</v>
      </c>
    </row>
    <row r="362" s="13" customFormat="1">
      <c r="A362" s="13"/>
      <c r="B362" s="223"/>
      <c r="C362" s="224"/>
      <c r="D362" s="225" t="s">
        <v>141</v>
      </c>
      <c r="E362" s="226" t="s">
        <v>31</v>
      </c>
      <c r="F362" s="227" t="s">
        <v>488</v>
      </c>
      <c r="G362" s="224"/>
      <c r="H362" s="228">
        <v>-156.84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141</v>
      </c>
      <c r="AU362" s="234" t="s">
        <v>20</v>
      </c>
      <c r="AV362" s="13" t="s">
        <v>20</v>
      </c>
      <c r="AW362" s="13" t="s">
        <v>40</v>
      </c>
      <c r="AX362" s="13" t="s">
        <v>81</v>
      </c>
      <c r="AY362" s="234" t="s">
        <v>130</v>
      </c>
    </row>
    <row r="363" s="14" customFormat="1">
      <c r="A363" s="14"/>
      <c r="B363" s="235"/>
      <c r="C363" s="236"/>
      <c r="D363" s="225" t="s">
        <v>141</v>
      </c>
      <c r="E363" s="237" t="s">
        <v>31</v>
      </c>
      <c r="F363" s="238" t="s">
        <v>489</v>
      </c>
      <c r="G363" s="236"/>
      <c r="H363" s="237" t="s">
        <v>31</v>
      </c>
      <c r="I363" s="239"/>
      <c r="J363" s="236"/>
      <c r="K363" s="236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141</v>
      </c>
      <c r="AU363" s="244" t="s">
        <v>20</v>
      </c>
      <c r="AV363" s="14" t="s">
        <v>89</v>
      </c>
      <c r="AW363" s="14" t="s">
        <v>40</v>
      </c>
      <c r="AX363" s="14" t="s">
        <v>81</v>
      </c>
      <c r="AY363" s="244" t="s">
        <v>130</v>
      </c>
    </row>
    <row r="364" s="14" customFormat="1">
      <c r="A364" s="14"/>
      <c r="B364" s="235"/>
      <c r="C364" s="236"/>
      <c r="D364" s="225" t="s">
        <v>141</v>
      </c>
      <c r="E364" s="237" t="s">
        <v>31</v>
      </c>
      <c r="F364" s="238" t="s">
        <v>490</v>
      </c>
      <c r="G364" s="236"/>
      <c r="H364" s="237" t="s">
        <v>31</v>
      </c>
      <c r="I364" s="239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141</v>
      </c>
      <c r="AU364" s="244" t="s">
        <v>20</v>
      </c>
      <c r="AV364" s="14" t="s">
        <v>89</v>
      </c>
      <c r="AW364" s="14" t="s">
        <v>40</v>
      </c>
      <c r="AX364" s="14" t="s">
        <v>81</v>
      </c>
      <c r="AY364" s="244" t="s">
        <v>130</v>
      </c>
    </row>
    <row r="365" s="14" customFormat="1">
      <c r="A365" s="14"/>
      <c r="B365" s="235"/>
      <c r="C365" s="236"/>
      <c r="D365" s="225" t="s">
        <v>141</v>
      </c>
      <c r="E365" s="237" t="s">
        <v>31</v>
      </c>
      <c r="F365" s="238" t="s">
        <v>491</v>
      </c>
      <c r="G365" s="236"/>
      <c r="H365" s="237" t="s">
        <v>31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141</v>
      </c>
      <c r="AU365" s="244" t="s">
        <v>20</v>
      </c>
      <c r="AV365" s="14" t="s">
        <v>89</v>
      </c>
      <c r="AW365" s="14" t="s">
        <v>40</v>
      </c>
      <c r="AX365" s="14" t="s">
        <v>81</v>
      </c>
      <c r="AY365" s="244" t="s">
        <v>130</v>
      </c>
    </row>
    <row r="366" s="13" customFormat="1">
      <c r="A366" s="13"/>
      <c r="B366" s="223"/>
      <c r="C366" s="224"/>
      <c r="D366" s="225" t="s">
        <v>141</v>
      </c>
      <c r="E366" s="226" t="s">
        <v>31</v>
      </c>
      <c r="F366" s="227" t="s">
        <v>492</v>
      </c>
      <c r="G366" s="224"/>
      <c r="H366" s="228">
        <v>-1278.2000000000001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141</v>
      </c>
      <c r="AU366" s="234" t="s">
        <v>20</v>
      </c>
      <c r="AV366" s="13" t="s">
        <v>20</v>
      </c>
      <c r="AW366" s="13" t="s">
        <v>40</v>
      </c>
      <c r="AX366" s="13" t="s">
        <v>81</v>
      </c>
      <c r="AY366" s="234" t="s">
        <v>130</v>
      </c>
    </row>
    <row r="367" s="15" customFormat="1">
      <c r="A367" s="15"/>
      <c r="B367" s="245"/>
      <c r="C367" s="246"/>
      <c r="D367" s="225" t="s">
        <v>141</v>
      </c>
      <c r="E367" s="247" t="s">
        <v>31</v>
      </c>
      <c r="F367" s="248" t="s">
        <v>144</v>
      </c>
      <c r="G367" s="246"/>
      <c r="H367" s="249">
        <v>2674.2399999999998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5" t="s">
        <v>141</v>
      </c>
      <c r="AU367" s="255" t="s">
        <v>20</v>
      </c>
      <c r="AV367" s="15" t="s">
        <v>137</v>
      </c>
      <c r="AW367" s="15" t="s">
        <v>40</v>
      </c>
      <c r="AX367" s="15" t="s">
        <v>89</v>
      </c>
      <c r="AY367" s="255" t="s">
        <v>130</v>
      </c>
    </row>
    <row r="368" s="2" customFormat="1" ht="24.15" customHeight="1">
      <c r="A368" s="40"/>
      <c r="B368" s="41"/>
      <c r="C368" s="206" t="s">
        <v>493</v>
      </c>
      <c r="D368" s="206" t="s">
        <v>132</v>
      </c>
      <c r="E368" s="207" t="s">
        <v>494</v>
      </c>
      <c r="F368" s="208" t="s">
        <v>495</v>
      </c>
      <c r="G368" s="209" t="s">
        <v>188</v>
      </c>
      <c r="H368" s="210">
        <v>37439.360000000001</v>
      </c>
      <c r="I368" s="211"/>
      <c r="J368" s="210">
        <f>ROUND(I368*H368,2)</f>
        <v>0</v>
      </c>
      <c r="K368" s="208" t="s">
        <v>136</v>
      </c>
      <c r="L368" s="46"/>
      <c r="M368" s="212" t="s">
        <v>31</v>
      </c>
      <c r="N368" s="213" t="s">
        <v>52</v>
      </c>
      <c r="O368" s="86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6" t="s">
        <v>137</v>
      </c>
      <c r="AT368" s="216" t="s">
        <v>132</v>
      </c>
      <c r="AU368" s="216" t="s">
        <v>20</v>
      </c>
      <c r="AY368" s="18" t="s">
        <v>130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89</v>
      </c>
      <c r="BK368" s="217">
        <f>ROUND(I368*H368,2)</f>
        <v>0</v>
      </c>
      <c r="BL368" s="18" t="s">
        <v>137</v>
      </c>
      <c r="BM368" s="216" t="s">
        <v>496</v>
      </c>
    </row>
    <row r="369" s="2" customFormat="1">
      <c r="A369" s="40"/>
      <c r="B369" s="41"/>
      <c r="C369" s="42"/>
      <c r="D369" s="218" t="s">
        <v>139</v>
      </c>
      <c r="E369" s="42"/>
      <c r="F369" s="219" t="s">
        <v>497</v>
      </c>
      <c r="G369" s="42"/>
      <c r="H369" s="42"/>
      <c r="I369" s="220"/>
      <c r="J369" s="42"/>
      <c r="K369" s="42"/>
      <c r="L369" s="46"/>
      <c r="M369" s="221"/>
      <c r="N369" s="222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8" t="s">
        <v>139</v>
      </c>
      <c r="AU369" s="18" t="s">
        <v>20</v>
      </c>
    </row>
    <row r="370" s="13" customFormat="1">
      <c r="A370" s="13"/>
      <c r="B370" s="223"/>
      <c r="C370" s="224"/>
      <c r="D370" s="225" t="s">
        <v>141</v>
      </c>
      <c r="E370" s="226" t="s">
        <v>31</v>
      </c>
      <c r="F370" s="227" t="s">
        <v>498</v>
      </c>
      <c r="G370" s="224"/>
      <c r="H370" s="228">
        <v>37439.360000000001</v>
      </c>
      <c r="I370" s="229"/>
      <c r="J370" s="224"/>
      <c r="K370" s="224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141</v>
      </c>
      <c r="AU370" s="234" t="s">
        <v>20</v>
      </c>
      <c r="AV370" s="13" t="s">
        <v>20</v>
      </c>
      <c r="AW370" s="13" t="s">
        <v>40</v>
      </c>
      <c r="AX370" s="13" t="s">
        <v>81</v>
      </c>
      <c r="AY370" s="234" t="s">
        <v>130</v>
      </c>
    </row>
    <row r="371" s="15" customFormat="1">
      <c r="A371" s="15"/>
      <c r="B371" s="245"/>
      <c r="C371" s="246"/>
      <c r="D371" s="225" t="s">
        <v>141</v>
      </c>
      <c r="E371" s="247" t="s">
        <v>31</v>
      </c>
      <c r="F371" s="248" t="s">
        <v>144</v>
      </c>
      <c r="G371" s="246"/>
      <c r="H371" s="249">
        <v>37439.360000000001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5" t="s">
        <v>141</v>
      </c>
      <c r="AU371" s="255" t="s">
        <v>20</v>
      </c>
      <c r="AV371" s="15" t="s">
        <v>137</v>
      </c>
      <c r="AW371" s="15" t="s">
        <v>40</v>
      </c>
      <c r="AX371" s="15" t="s">
        <v>89</v>
      </c>
      <c r="AY371" s="255" t="s">
        <v>130</v>
      </c>
    </row>
    <row r="372" s="2" customFormat="1" ht="24.15" customHeight="1">
      <c r="A372" s="40"/>
      <c r="B372" s="41"/>
      <c r="C372" s="206" t="s">
        <v>499</v>
      </c>
      <c r="D372" s="206" t="s">
        <v>132</v>
      </c>
      <c r="E372" s="207" t="s">
        <v>500</v>
      </c>
      <c r="F372" s="208" t="s">
        <v>501</v>
      </c>
      <c r="G372" s="209" t="s">
        <v>188</v>
      </c>
      <c r="H372" s="210">
        <v>156.84</v>
      </c>
      <c r="I372" s="211"/>
      <c r="J372" s="210">
        <f>ROUND(I372*H372,2)</f>
        <v>0</v>
      </c>
      <c r="K372" s="208" t="s">
        <v>136</v>
      </c>
      <c r="L372" s="46"/>
      <c r="M372" s="212" t="s">
        <v>31</v>
      </c>
      <c r="N372" s="213" t="s">
        <v>52</v>
      </c>
      <c r="O372" s="86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6" t="s">
        <v>137</v>
      </c>
      <c r="AT372" s="216" t="s">
        <v>132</v>
      </c>
      <c r="AU372" s="216" t="s">
        <v>20</v>
      </c>
      <c r="AY372" s="18" t="s">
        <v>130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89</v>
      </c>
      <c r="BK372" s="217">
        <f>ROUND(I372*H372,2)</f>
        <v>0</v>
      </c>
      <c r="BL372" s="18" t="s">
        <v>137</v>
      </c>
      <c r="BM372" s="216" t="s">
        <v>502</v>
      </c>
    </row>
    <row r="373" s="2" customFormat="1">
      <c r="A373" s="40"/>
      <c r="B373" s="41"/>
      <c r="C373" s="42"/>
      <c r="D373" s="218" t="s">
        <v>139</v>
      </c>
      <c r="E373" s="42"/>
      <c r="F373" s="219" t="s">
        <v>503</v>
      </c>
      <c r="G373" s="42"/>
      <c r="H373" s="42"/>
      <c r="I373" s="220"/>
      <c r="J373" s="42"/>
      <c r="K373" s="42"/>
      <c r="L373" s="46"/>
      <c r="M373" s="221"/>
      <c r="N373" s="22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8" t="s">
        <v>139</v>
      </c>
      <c r="AU373" s="18" t="s">
        <v>20</v>
      </c>
    </row>
    <row r="374" s="13" customFormat="1">
      <c r="A374" s="13"/>
      <c r="B374" s="223"/>
      <c r="C374" s="224"/>
      <c r="D374" s="225" t="s">
        <v>141</v>
      </c>
      <c r="E374" s="226" t="s">
        <v>31</v>
      </c>
      <c r="F374" s="227" t="s">
        <v>504</v>
      </c>
      <c r="G374" s="224"/>
      <c r="H374" s="228">
        <v>18.050000000000001</v>
      </c>
      <c r="I374" s="229"/>
      <c r="J374" s="224"/>
      <c r="K374" s="224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141</v>
      </c>
      <c r="AU374" s="234" t="s">
        <v>20</v>
      </c>
      <c r="AV374" s="13" t="s">
        <v>20</v>
      </c>
      <c r="AW374" s="13" t="s">
        <v>40</v>
      </c>
      <c r="AX374" s="13" t="s">
        <v>81</v>
      </c>
      <c r="AY374" s="234" t="s">
        <v>130</v>
      </c>
    </row>
    <row r="375" s="14" customFormat="1">
      <c r="A375" s="14"/>
      <c r="B375" s="235"/>
      <c r="C375" s="236"/>
      <c r="D375" s="225" t="s">
        <v>141</v>
      </c>
      <c r="E375" s="237" t="s">
        <v>31</v>
      </c>
      <c r="F375" s="238" t="s">
        <v>505</v>
      </c>
      <c r="G375" s="236"/>
      <c r="H375" s="237" t="s">
        <v>31</v>
      </c>
      <c r="I375" s="239"/>
      <c r="J375" s="236"/>
      <c r="K375" s="236"/>
      <c r="L375" s="240"/>
      <c r="M375" s="241"/>
      <c r="N375" s="242"/>
      <c r="O375" s="242"/>
      <c r="P375" s="242"/>
      <c r="Q375" s="242"/>
      <c r="R375" s="242"/>
      <c r="S375" s="242"/>
      <c r="T375" s="24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4" t="s">
        <v>141</v>
      </c>
      <c r="AU375" s="244" t="s">
        <v>20</v>
      </c>
      <c r="AV375" s="14" t="s">
        <v>89</v>
      </c>
      <c r="AW375" s="14" t="s">
        <v>40</v>
      </c>
      <c r="AX375" s="14" t="s">
        <v>81</v>
      </c>
      <c r="AY375" s="244" t="s">
        <v>130</v>
      </c>
    </row>
    <row r="376" s="13" customFormat="1">
      <c r="A376" s="13"/>
      <c r="B376" s="223"/>
      <c r="C376" s="224"/>
      <c r="D376" s="225" t="s">
        <v>141</v>
      </c>
      <c r="E376" s="226" t="s">
        <v>31</v>
      </c>
      <c r="F376" s="227" t="s">
        <v>506</v>
      </c>
      <c r="G376" s="224"/>
      <c r="H376" s="228">
        <v>95.890000000000001</v>
      </c>
      <c r="I376" s="229"/>
      <c r="J376" s="224"/>
      <c r="K376" s="224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141</v>
      </c>
      <c r="AU376" s="234" t="s">
        <v>20</v>
      </c>
      <c r="AV376" s="13" t="s">
        <v>20</v>
      </c>
      <c r="AW376" s="13" t="s">
        <v>40</v>
      </c>
      <c r="AX376" s="13" t="s">
        <v>81</v>
      </c>
      <c r="AY376" s="234" t="s">
        <v>130</v>
      </c>
    </row>
    <row r="377" s="14" customFormat="1">
      <c r="A377" s="14"/>
      <c r="B377" s="235"/>
      <c r="C377" s="236"/>
      <c r="D377" s="225" t="s">
        <v>141</v>
      </c>
      <c r="E377" s="237" t="s">
        <v>31</v>
      </c>
      <c r="F377" s="238" t="s">
        <v>507</v>
      </c>
      <c r="G377" s="236"/>
      <c r="H377" s="237" t="s">
        <v>31</v>
      </c>
      <c r="I377" s="239"/>
      <c r="J377" s="236"/>
      <c r="K377" s="236"/>
      <c r="L377" s="240"/>
      <c r="M377" s="241"/>
      <c r="N377" s="242"/>
      <c r="O377" s="242"/>
      <c r="P377" s="242"/>
      <c r="Q377" s="242"/>
      <c r="R377" s="242"/>
      <c r="S377" s="242"/>
      <c r="T377" s="24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4" t="s">
        <v>141</v>
      </c>
      <c r="AU377" s="244" t="s">
        <v>20</v>
      </c>
      <c r="AV377" s="14" t="s">
        <v>89</v>
      </c>
      <c r="AW377" s="14" t="s">
        <v>40</v>
      </c>
      <c r="AX377" s="14" t="s">
        <v>81</v>
      </c>
      <c r="AY377" s="244" t="s">
        <v>130</v>
      </c>
    </row>
    <row r="378" s="13" customFormat="1">
      <c r="A378" s="13"/>
      <c r="B378" s="223"/>
      <c r="C378" s="224"/>
      <c r="D378" s="225" t="s">
        <v>141</v>
      </c>
      <c r="E378" s="226" t="s">
        <v>31</v>
      </c>
      <c r="F378" s="227" t="s">
        <v>508</v>
      </c>
      <c r="G378" s="224"/>
      <c r="H378" s="228">
        <v>42.899999999999999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141</v>
      </c>
      <c r="AU378" s="234" t="s">
        <v>20</v>
      </c>
      <c r="AV378" s="13" t="s">
        <v>20</v>
      </c>
      <c r="AW378" s="13" t="s">
        <v>40</v>
      </c>
      <c r="AX378" s="13" t="s">
        <v>81</v>
      </c>
      <c r="AY378" s="234" t="s">
        <v>130</v>
      </c>
    </row>
    <row r="379" s="14" customFormat="1">
      <c r="A379" s="14"/>
      <c r="B379" s="235"/>
      <c r="C379" s="236"/>
      <c r="D379" s="225" t="s">
        <v>141</v>
      </c>
      <c r="E379" s="237" t="s">
        <v>31</v>
      </c>
      <c r="F379" s="238" t="s">
        <v>509</v>
      </c>
      <c r="G379" s="236"/>
      <c r="H379" s="237" t="s">
        <v>31</v>
      </c>
      <c r="I379" s="239"/>
      <c r="J379" s="236"/>
      <c r="K379" s="236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141</v>
      </c>
      <c r="AU379" s="244" t="s">
        <v>20</v>
      </c>
      <c r="AV379" s="14" t="s">
        <v>89</v>
      </c>
      <c r="AW379" s="14" t="s">
        <v>40</v>
      </c>
      <c r="AX379" s="14" t="s">
        <v>81</v>
      </c>
      <c r="AY379" s="244" t="s">
        <v>130</v>
      </c>
    </row>
    <row r="380" s="15" customFormat="1">
      <c r="A380" s="15"/>
      <c r="B380" s="245"/>
      <c r="C380" s="246"/>
      <c r="D380" s="225" t="s">
        <v>141</v>
      </c>
      <c r="E380" s="247" t="s">
        <v>31</v>
      </c>
      <c r="F380" s="248" t="s">
        <v>144</v>
      </c>
      <c r="G380" s="246"/>
      <c r="H380" s="249">
        <v>156.84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5" t="s">
        <v>141</v>
      </c>
      <c r="AU380" s="255" t="s">
        <v>20</v>
      </c>
      <c r="AV380" s="15" t="s">
        <v>137</v>
      </c>
      <c r="AW380" s="15" t="s">
        <v>40</v>
      </c>
      <c r="AX380" s="15" t="s">
        <v>89</v>
      </c>
      <c r="AY380" s="255" t="s">
        <v>130</v>
      </c>
    </row>
    <row r="381" s="2" customFormat="1" ht="24.15" customHeight="1">
      <c r="A381" s="40"/>
      <c r="B381" s="41"/>
      <c r="C381" s="206" t="s">
        <v>510</v>
      </c>
      <c r="D381" s="206" t="s">
        <v>132</v>
      </c>
      <c r="E381" s="207" t="s">
        <v>511</v>
      </c>
      <c r="F381" s="208" t="s">
        <v>495</v>
      </c>
      <c r="G381" s="209" t="s">
        <v>188</v>
      </c>
      <c r="H381" s="210">
        <v>2195.7600000000002</v>
      </c>
      <c r="I381" s="211"/>
      <c r="J381" s="210">
        <f>ROUND(I381*H381,2)</f>
        <v>0</v>
      </c>
      <c r="K381" s="208" t="s">
        <v>136</v>
      </c>
      <c r="L381" s="46"/>
      <c r="M381" s="212" t="s">
        <v>31</v>
      </c>
      <c r="N381" s="213" t="s">
        <v>52</v>
      </c>
      <c r="O381" s="86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6" t="s">
        <v>137</v>
      </c>
      <c r="AT381" s="216" t="s">
        <v>132</v>
      </c>
      <c r="AU381" s="216" t="s">
        <v>20</v>
      </c>
      <c r="AY381" s="18" t="s">
        <v>130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89</v>
      </c>
      <c r="BK381" s="217">
        <f>ROUND(I381*H381,2)</f>
        <v>0</v>
      </c>
      <c r="BL381" s="18" t="s">
        <v>137</v>
      </c>
      <c r="BM381" s="216" t="s">
        <v>512</v>
      </c>
    </row>
    <row r="382" s="2" customFormat="1">
      <c r="A382" s="40"/>
      <c r="B382" s="41"/>
      <c r="C382" s="42"/>
      <c r="D382" s="218" t="s">
        <v>139</v>
      </c>
      <c r="E382" s="42"/>
      <c r="F382" s="219" t="s">
        <v>513</v>
      </c>
      <c r="G382" s="42"/>
      <c r="H382" s="42"/>
      <c r="I382" s="220"/>
      <c r="J382" s="42"/>
      <c r="K382" s="42"/>
      <c r="L382" s="46"/>
      <c r="M382" s="221"/>
      <c r="N382" s="222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8" t="s">
        <v>139</v>
      </c>
      <c r="AU382" s="18" t="s">
        <v>20</v>
      </c>
    </row>
    <row r="383" s="13" customFormat="1">
      <c r="A383" s="13"/>
      <c r="B383" s="223"/>
      <c r="C383" s="224"/>
      <c r="D383" s="225" t="s">
        <v>141</v>
      </c>
      <c r="E383" s="226" t="s">
        <v>31</v>
      </c>
      <c r="F383" s="227" t="s">
        <v>514</v>
      </c>
      <c r="G383" s="224"/>
      <c r="H383" s="228">
        <v>2195.7600000000002</v>
      </c>
      <c r="I383" s="229"/>
      <c r="J383" s="224"/>
      <c r="K383" s="224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141</v>
      </c>
      <c r="AU383" s="234" t="s">
        <v>20</v>
      </c>
      <c r="AV383" s="13" t="s">
        <v>20</v>
      </c>
      <c r="AW383" s="13" t="s">
        <v>40</v>
      </c>
      <c r="AX383" s="13" t="s">
        <v>81</v>
      </c>
      <c r="AY383" s="234" t="s">
        <v>130</v>
      </c>
    </row>
    <row r="384" s="15" customFormat="1">
      <c r="A384" s="15"/>
      <c r="B384" s="245"/>
      <c r="C384" s="246"/>
      <c r="D384" s="225" t="s">
        <v>141</v>
      </c>
      <c r="E384" s="247" t="s">
        <v>31</v>
      </c>
      <c r="F384" s="248" t="s">
        <v>144</v>
      </c>
      <c r="G384" s="246"/>
      <c r="H384" s="249">
        <v>2195.7600000000002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5" t="s">
        <v>141</v>
      </c>
      <c r="AU384" s="255" t="s">
        <v>20</v>
      </c>
      <c r="AV384" s="15" t="s">
        <v>137</v>
      </c>
      <c r="AW384" s="15" t="s">
        <v>40</v>
      </c>
      <c r="AX384" s="15" t="s">
        <v>89</v>
      </c>
      <c r="AY384" s="255" t="s">
        <v>130</v>
      </c>
    </row>
    <row r="385" s="2" customFormat="1" ht="16.5" customHeight="1">
      <c r="A385" s="40"/>
      <c r="B385" s="41"/>
      <c r="C385" s="206" t="s">
        <v>515</v>
      </c>
      <c r="D385" s="206" t="s">
        <v>132</v>
      </c>
      <c r="E385" s="207" t="s">
        <v>516</v>
      </c>
      <c r="F385" s="208" t="s">
        <v>517</v>
      </c>
      <c r="G385" s="209" t="s">
        <v>188</v>
      </c>
      <c r="H385" s="210">
        <v>2674.2399999999998</v>
      </c>
      <c r="I385" s="211"/>
      <c r="J385" s="210">
        <f>ROUND(I385*H385,2)</f>
        <v>0</v>
      </c>
      <c r="K385" s="208" t="s">
        <v>136</v>
      </c>
      <c r="L385" s="46"/>
      <c r="M385" s="212" t="s">
        <v>31</v>
      </c>
      <c r="N385" s="213" t="s">
        <v>52</v>
      </c>
      <c r="O385" s="86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6" t="s">
        <v>137</v>
      </c>
      <c r="AT385" s="216" t="s">
        <v>132</v>
      </c>
      <c r="AU385" s="216" t="s">
        <v>20</v>
      </c>
      <c r="AY385" s="18" t="s">
        <v>130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89</v>
      </c>
      <c r="BK385" s="217">
        <f>ROUND(I385*H385,2)</f>
        <v>0</v>
      </c>
      <c r="BL385" s="18" t="s">
        <v>137</v>
      </c>
      <c r="BM385" s="216" t="s">
        <v>518</v>
      </c>
    </row>
    <row r="386" s="2" customFormat="1">
      <c r="A386" s="40"/>
      <c r="B386" s="41"/>
      <c r="C386" s="42"/>
      <c r="D386" s="218" t="s">
        <v>139</v>
      </c>
      <c r="E386" s="42"/>
      <c r="F386" s="219" t="s">
        <v>519</v>
      </c>
      <c r="G386" s="42"/>
      <c r="H386" s="42"/>
      <c r="I386" s="220"/>
      <c r="J386" s="42"/>
      <c r="K386" s="42"/>
      <c r="L386" s="46"/>
      <c r="M386" s="221"/>
      <c r="N386" s="222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8" t="s">
        <v>139</v>
      </c>
      <c r="AU386" s="18" t="s">
        <v>20</v>
      </c>
    </row>
    <row r="387" s="13" customFormat="1">
      <c r="A387" s="13"/>
      <c r="B387" s="223"/>
      <c r="C387" s="224"/>
      <c r="D387" s="225" t="s">
        <v>141</v>
      </c>
      <c r="E387" s="226" t="s">
        <v>31</v>
      </c>
      <c r="F387" s="227" t="s">
        <v>520</v>
      </c>
      <c r="G387" s="224"/>
      <c r="H387" s="228">
        <v>2674.2399999999998</v>
      </c>
      <c r="I387" s="229"/>
      <c r="J387" s="224"/>
      <c r="K387" s="224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141</v>
      </c>
      <c r="AU387" s="234" t="s">
        <v>20</v>
      </c>
      <c r="AV387" s="13" t="s">
        <v>20</v>
      </c>
      <c r="AW387" s="13" t="s">
        <v>40</v>
      </c>
      <c r="AX387" s="13" t="s">
        <v>81</v>
      </c>
      <c r="AY387" s="234" t="s">
        <v>130</v>
      </c>
    </row>
    <row r="388" s="15" customFormat="1">
      <c r="A388" s="15"/>
      <c r="B388" s="245"/>
      <c r="C388" s="246"/>
      <c r="D388" s="225" t="s">
        <v>141</v>
      </c>
      <c r="E388" s="247" t="s">
        <v>31</v>
      </c>
      <c r="F388" s="248" t="s">
        <v>144</v>
      </c>
      <c r="G388" s="246"/>
      <c r="H388" s="249">
        <v>2674.2399999999998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5" t="s">
        <v>141</v>
      </c>
      <c r="AU388" s="255" t="s">
        <v>20</v>
      </c>
      <c r="AV388" s="15" t="s">
        <v>137</v>
      </c>
      <c r="AW388" s="15" t="s">
        <v>40</v>
      </c>
      <c r="AX388" s="15" t="s">
        <v>89</v>
      </c>
      <c r="AY388" s="255" t="s">
        <v>130</v>
      </c>
    </row>
    <row r="389" s="2" customFormat="1" ht="16.5" customHeight="1">
      <c r="A389" s="40"/>
      <c r="B389" s="41"/>
      <c r="C389" s="206" t="s">
        <v>521</v>
      </c>
      <c r="D389" s="206" t="s">
        <v>132</v>
      </c>
      <c r="E389" s="207" t="s">
        <v>522</v>
      </c>
      <c r="F389" s="208" t="s">
        <v>523</v>
      </c>
      <c r="G389" s="209" t="s">
        <v>188</v>
      </c>
      <c r="H389" s="210">
        <v>156.84</v>
      </c>
      <c r="I389" s="211"/>
      <c r="J389" s="210">
        <f>ROUND(I389*H389,2)</f>
        <v>0</v>
      </c>
      <c r="K389" s="208" t="s">
        <v>136</v>
      </c>
      <c r="L389" s="46"/>
      <c r="M389" s="212" t="s">
        <v>31</v>
      </c>
      <c r="N389" s="213" t="s">
        <v>52</v>
      </c>
      <c r="O389" s="86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6" t="s">
        <v>137</v>
      </c>
      <c r="AT389" s="216" t="s">
        <v>132</v>
      </c>
      <c r="AU389" s="216" t="s">
        <v>20</v>
      </c>
      <c r="AY389" s="18" t="s">
        <v>130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89</v>
      </c>
      <c r="BK389" s="217">
        <f>ROUND(I389*H389,2)</f>
        <v>0</v>
      </c>
      <c r="BL389" s="18" t="s">
        <v>137</v>
      </c>
      <c r="BM389" s="216" t="s">
        <v>524</v>
      </c>
    </row>
    <row r="390" s="2" customFormat="1">
      <c r="A390" s="40"/>
      <c r="B390" s="41"/>
      <c r="C390" s="42"/>
      <c r="D390" s="218" t="s">
        <v>139</v>
      </c>
      <c r="E390" s="42"/>
      <c r="F390" s="219" t="s">
        <v>525</v>
      </c>
      <c r="G390" s="42"/>
      <c r="H390" s="42"/>
      <c r="I390" s="220"/>
      <c r="J390" s="42"/>
      <c r="K390" s="42"/>
      <c r="L390" s="46"/>
      <c r="M390" s="221"/>
      <c r="N390" s="222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8" t="s">
        <v>139</v>
      </c>
      <c r="AU390" s="18" t="s">
        <v>20</v>
      </c>
    </row>
    <row r="391" s="13" customFormat="1">
      <c r="A391" s="13"/>
      <c r="B391" s="223"/>
      <c r="C391" s="224"/>
      <c r="D391" s="225" t="s">
        <v>141</v>
      </c>
      <c r="E391" s="226" t="s">
        <v>31</v>
      </c>
      <c r="F391" s="227" t="s">
        <v>526</v>
      </c>
      <c r="G391" s="224"/>
      <c r="H391" s="228">
        <v>156.84</v>
      </c>
      <c r="I391" s="229"/>
      <c r="J391" s="224"/>
      <c r="K391" s="224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141</v>
      </c>
      <c r="AU391" s="234" t="s">
        <v>20</v>
      </c>
      <c r="AV391" s="13" t="s">
        <v>20</v>
      </c>
      <c r="AW391" s="13" t="s">
        <v>40</v>
      </c>
      <c r="AX391" s="13" t="s">
        <v>81</v>
      </c>
      <c r="AY391" s="234" t="s">
        <v>130</v>
      </c>
    </row>
    <row r="392" s="15" customFormat="1">
      <c r="A392" s="15"/>
      <c r="B392" s="245"/>
      <c r="C392" s="246"/>
      <c r="D392" s="225" t="s">
        <v>141</v>
      </c>
      <c r="E392" s="247" t="s">
        <v>31</v>
      </c>
      <c r="F392" s="248" t="s">
        <v>144</v>
      </c>
      <c r="G392" s="246"/>
      <c r="H392" s="249">
        <v>156.84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5" t="s">
        <v>141</v>
      </c>
      <c r="AU392" s="255" t="s">
        <v>20</v>
      </c>
      <c r="AV392" s="15" t="s">
        <v>137</v>
      </c>
      <c r="AW392" s="15" t="s">
        <v>40</v>
      </c>
      <c r="AX392" s="15" t="s">
        <v>89</v>
      </c>
      <c r="AY392" s="255" t="s">
        <v>130</v>
      </c>
    </row>
    <row r="393" s="2" customFormat="1" ht="24.15" customHeight="1">
      <c r="A393" s="40"/>
      <c r="B393" s="41"/>
      <c r="C393" s="206" t="s">
        <v>527</v>
      </c>
      <c r="D393" s="206" t="s">
        <v>132</v>
      </c>
      <c r="E393" s="207" t="s">
        <v>528</v>
      </c>
      <c r="F393" s="208" t="s">
        <v>529</v>
      </c>
      <c r="G393" s="209" t="s">
        <v>188</v>
      </c>
      <c r="H393" s="210">
        <v>156.84</v>
      </c>
      <c r="I393" s="211"/>
      <c r="J393" s="210">
        <f>ROUND(I393*H393,2)</f>
        <v>0</v>
      </c>
      <c r="K393" s="208" t="s">
        <v>136</v>
      </c>
      <c r="L393" s="46"/>
      <c r="M393" s="212" t="s">
        <v>31</v>
      </c>
      <c r="N393" s="213" t="s">
        <v>52</v>
      </c>
      <c r="O393" s="86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6" t="s">
        <v>137</v>
      </c>
      <c r="AT393" s="216" t="s">
        <v>132</v>
      </c>
      <c r="AU393" s="216" t="s">
        <v>20</v>
      </c>
      <c r="AY393" s="18" t="s">
        <v>130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89</v>
      </c>
      <c r="BK393" s="217">
        <f>ROUND(I393*H393,2)</f>
        <v>0</v>
      </c>
      <c r="BL393" s="18" t="s">
        <v>137</v>
      </c>
      <c r="BM393" s="216" t="s">
        <v>530</v>
      </c>
    </row>
    <row r="394" s="2" customFormat="1">
      <c r="A394" s="40"/>
      <c r="B394" s="41"/>
      <c r="C394" s="42"/>
      <c r="D394" s="218" t="s">
        <v>139</v>
      </c>
      <c r="E394" s="42"/>
      <c r="F394" s="219" t="s">
        <v>531</v>
      </c>
      <c r="G394" s="42"/>
      <c r="H394" s="42"/>
      <c r="I394" s="220"/>
      <c r="J394" s="42"/>
      <c r="K394" s="42"/>
      <c r="L394" s="46"/>
      <c r="M394" s="221"/>
      <c r="N394" s="222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8" t="s">
        <v>139</v>
      </c>
      <c r="AU394" s="18" t="s">
        <v>20</v>
      </c>
    </row>
    <row r="395" s="13" customFormat="1">
      <c r="A395" s="13"/>
      <c r="B395" s="223"/>
      <c r="C395" s="224"/>
      <c r="D395" s="225" t="s">
        <v>141</v>
      </c>
      <c r="E395" s="226" t="s">
        <v>31</v>
      </c>
      <c r="F395" s="227" t="s">
        <v>526</v>
      </c>
      <c r="G395" s="224"/>
      <c r="H395" s="228">
        <v>156.84</v>
      </c>
      <c r="I395" s="229"/>
      <c r="J395" s="224"/>
      <c r="K395" s="224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141</v>
      </c>
      <c r="AU395" s="234" t="s">
        <v>20</v>
      </c>
      <c r="AV395" s="13" t="s">
        <v>20</v>
      </c>
      <c r="AW395" s="13" t="s">
        <v>40</v>
      </c>
      <c r="AX395" s="13" t="s">
        <v>81</v>
      </c>
      <c r="AY395" s="234" t="s">
        <v>130</v>
      </c>
    </row>
    <row r="396" s="15" customFormat="1">
      <c r="A396" s="15"/>
      <c r="B396" s="245"/>
      <c r="C396" s="246"/>
      <c r="D396" s="225" t="s">
        <v>141</v>
      </c>
      <c r="E396" s="247" t="s">
        <v>31</v>
      </c>
      <c r="F396" s="248" t="s">
        <v>144</v>
      </c>
      <c r="G396" s="246"/>
      <c r="H396" s="249">
        <v>156.84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5" t="s">
        <v>141</v>
      </c>
      <c r="AU396" s="255" t="s">
        <v>20</v>
      </c>
      <c r="AV396" s="15" t="s">
        <v>137</v>
      </c>
      <c r="AW396" s="15" t="s">
        <v>40</v>
      </c>
      <c r="AX396" s="15" t="s">
        <v>89</v>
      </c>
      <c r="AY396" s="255" t="s">
        <v>130</v>
      </c>
    </row>
    <row r="397" s="2" customFormat="1" ht="24.15" customHeight="1">
      <c r="A397" s="40"/>
      <c r="B397" s="41"/>
      <c r="C397" s="206" t="s">
        <v>532</v>
      </c>
      <c r="D397" s="206" t="s">
        <v>132</v>
      </c>
      <c r="E397" s="207" t="s">
        <v>533</v>
      </c>
      <c r="F397" s="208" t="s">
        <v>187</v>
      </c>
      <c r="G397" s="209" t="s">
        <v>188</v>
      </c>
      <c r="H397" s="210">
        <v>2674.2399999999998</v>
      </c>
      <c r="I397" s="211"/>
      <c r="J397" s="210">
        <f>ROUND(I397*H397,2)</f>
        <v>0</v>
      </c>
      <c r="K397" s="208" t="s">
        <v>136</v>
      </c>
      <c r="L397" s="46"/>
      <c r="M397" s="212" t="s">
        <v>31</v>
      </c>
      <c r="N397" s="213" t="s">
        <v>52</v>
      </c>
      <c r="O397" s="86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6" t="s">
        <v>137</v>
      </c>
      <c r="AT397" s="216" t="s">
        <v>132</v>
      </c>
      <c r="AU397" s="216" t="s">
        <v>20</v>
      </c>
      <c r="AY397" s="18" t="s">
        <v>130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89</v>
      </c>
      <c r="BK397" s="217">
        <f>ROUND(I397*H397,2)</f>
        <v>0</v>
      </c>
      <c r="BL397" s="18" t="s">
        <v>137</v>
      </c>
      <c r="BM397" s="216" t="s">
        <v>534</v>
      </c>
    </row>
    <row r="398" s="2" customFormat="1">
      <c r="A398" s="40"/>
      <c r="B398" s="41"/>
      <c r="C398" s="42"/>
      <c r="D398" s="218" t="s">
        <v>139</v>
      </c>
      <c r="E398" s="42"/>
      <c r="F398" s="219" t="s">
        <v>535</v>
      </c>
      <c r="G398" s="42"/>
      <c r="H398" s="42"/>
      <c r="I398" s="220"/>
      <c r="J398" s="42"/>
      <c r="K398" s="42"/>
      <c r="L398" s="46"/>
      <c r="M398" s="221"/>
      <c r="N398" s="222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8" t="s">
        <v>139</v>
      </c>
      <c r="AU398" s="18" t="s">
        <v>20</v>
      </c>
    </row>
    <row r="399" s="13" customFormat="1">
      <c r="A399" s="13"/>
      <c r="B399" s="223"/>
      <c r="C399" s="224"/>
      <c r="D399" s="225" t="s">
        <v>141</v>
      </c>
      <c r="E399" s="226" t="s">
        <v>31</v>
      </c>
      <c r="F399" s="227" t="s">
        <v>520</v>
      </c>
      <c r="G399" s="224"/>
      <c r="H399" s="228">
        <v>2674.2399999999998</v>
      </c>
      <c r="I399" s="229"/>
      <c r="J399" s="224"/>
      <c r="K399" s="224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141</v>
      </c>
      <c r="AU399" s="234" t="s">
        <v>20</v>
      </c>
      <c r="AV399" s="13" t="s">
        <v>20</v>
      </c>
      <c r="AW399" s="13" t="s">
        <v>40</v>
      </c>
      <c r="AX399" s="13" t="s">
        <v>81</v>
      </c>
      <c r="AY399" s="234" t="s">
        <v>130</v>
      </c>
    </row>
    <row r="400" s="15" customFormat="1">
      <c r="A400" s="15"/>
      <c r="B400" s="245"/>
      <c r="C400" s="246"/>
      <c r="D400" s="225" t="s">
        <v>141</v>
      </c>
      <c r="E400" s="247" t="s">
        <v>31</v>
      </c>
      <c r="F400" s="248" t="s">
        <v>144</v>
      </c>
      <c r="G400" s="246"/>
      <c r="H400" s="249">
        <v>2674.2399999999998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5" t="s">
        <v>141</v>
      </c>
      <c r="AU400" s="255" t="s">
        <v>20</v>
      </c>
      <c r="AV400" s="15" t="s">
        <v>137</v>
      </c>
      <c r="AW400" s="15" t="s">
        <v>40</v>
      </c>
      <c r="AX400" s="15" t="s">
        <v>89</v>
      </c>
      <c r="AY400" s="255" t="s">
        <v>130</v>
      </c>
    </row>
    <row r="401" s="12" customFormat="1" ht="22.8" customHeight="1">
      <c r="A401" s="12"/>
      <c r="B401" s="190"/>
      <c r="C401" s="191"/>
      <c r="D401" s="192" t="s">
        <v>80</v>
      </c>
      <c r="E401" s="204" t="s">
        <v>536</v>
      </c>
      <c r="F401" s="204" t="s">
        <v>537</v>
      </c>
      <c r="G401" s="191"/>
      <c r="H401" s="191"/>
      <c r="I401" s="194"/>
      <c r="J401" s="205">
        <f>BK401</f>
        <v>0</v>
      </c>
      <c r="K401" s="191"/>
      <c r="L401" s="196"/>
      <c r="M401" s="197"/>
      <c r="N401" s="198"/>
      <c r="O401" s="198"/>
      <c r="P401" s="199">
        <f>SUM(P402:P403)</f>
        <v>0</v>
      </c>
      <c r="Q401" s="198"/>
      <c r="R401" s="199">
        <f>SUM(R402:R403)</f>
        <v>0</v>
      </c>
      <c r="S401" s="198"/>
      <c r="T401" s="200">
        <f>SUM(T402:T403)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1" t="s">
        <v>89</v>
      </c>
      <c r="AT401" s="202" t="s">
        <v>80</v>
      </c>
      <c r="AU401" s="202" t="s">
        <v>89</v>
      </c>
      <c r="AY401" s="201" t="s">
        <v>130</v>
      </c>
      <c r="BK401" s="203">
        <f>SUM(BK402:BK403)</f>
        <v>0</v>
      </c>
    </row>
    <row r="402" s="2" customFormat="1" ht="24.15" customHeight="1">
      <c r="A402" s="40"/>
      <c r="B402" s="41"/>
      <c r="C402" s="206" t="s">
        <v>538</v>
      </c>
      <c r="D402" s="206" t="s">
        <v>132</v>
      </c>
      <c r="E402" s="207" t="s">
        <v>539</v>
      </c>
      <c r="F402" s="208" t="s">
        <v>540</v>
      </c>
      <c r="G402" s="209" t="s">
        <v>188</v>
      </c>
      <c r="H402" s="210">
        <v>1355.73</v>
      </c>
      <c r="I402" s="211"/>
      <c r="J402" s="210">
        <f>ROUND(I402*H402,2)</f>
        <v>0</v>
      </c>
      <c r="K402" s="208" t="s">
        <v>136</v>
      </c>
      <c r="L402" s="46"/>
      <c r="M402" s="212" t="s">
        <v>31</v>
      </c>
      <c r="N402" s="213" t="s">
        <v>52</v>
      </c>
      <c r="O402" s="86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6" t="s">
        <v>137</v>
      </c>
      <c r="AT402" s="216" t="s">
        <v>132</v>
      </c>
      <c r="AU402" s="216" t="s">
        <v>20</v>
      </c>
      <c r="AY402" s="18" t="s">
        <v>130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89</v>
      </c>
      <c r="BK402" s="217">
        <f>ROUND(I402*H402,2)</f>
        <v>0</v>
      </c>
      <c r="BL402" s="18" t="s">
        <v>137</v>
      </c>
      <c r="BM402" s="216" t="s">
        <v>541</v>
      </c>
    </row>
    <row r="403" s="2" customFormat="1">
      <c r="A403" s="40"/>
      <c r="B403" s="41"/>
      <c r="C403" s="42"/>
      <c r="D403" s="218" t="s">
        <v>139</v>
      </c>
      <c r="E403" s="42"/>
      <c r="F403" s="219" t="s">
        <v>542</v>
      </c>
      <c r="G403" s="42"/>
      <c r="H403" s="42"/>
      <c r="I403" s="220"/>
      <c r="J403" s="42"/>
      <c r="K403" s="42"/>
      <c r="L403" s="46"/>
      <c r="M403" s="265"/>
      <c r="N403" s="266"/>
      <c r="O403" s="267"/>
      <c r="P403" s="267"/>
      <c r="Q403" s="267"/>
      <c r="R403" s="267"/>
      <c r="S403" s="267"/>
      <c r="T403" s="268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8" t="s">
        <v>139</v>
      </c>
      <c r="AU403" s="18" t="s">
        <v>20</v>
      </c>
    </row>
    <row r="404" s="2" customFormat="1" ht="6.96" customHeight="1">
      <c r="A404" s="40"/>
      <c r="B404" s="61"/>
      <c r="C404" s="62"/>
      <c r="D404" s="62"/>
      <c r="E404" s="62"/>
      <c r="F404" s="62"/>
      <c r="G404" s="62"/>
      <c r="H404" s="62"/>
      <c r="I404" s="62"/>
      <c r="J404" s="62"/>
      <c r="K404" s="62"/>
      <c r="L404" s="46"/>
      <c r="M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</row>
  </sheetData>
  <sheetProtection sheet="1" autoFilter="0" formatColumns="0" formatRows="0" objects="1" scenarios="1" spinCount="100000" saltValue="NZ7Jztfn8D+Lf/Ztl8yz/62pYoII4FRpNj5YWMwEs8h3QCnqxJ23SxikCLGcPfPp14213wM1hwG9vS4+0eTxdQ==" hashValue="eKh1bRRK16tsuYu8BgjbT37BARkqveAHDP3OmaMy1tHAQ8F9i7PKFJzfL17ympSOwGBaWWLRmClT7dKeeGoAwQ==" algorithmName="SHA-512" password="CC35"/>
  <autoFilter ref="C86:K40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3107171"/>
    <hyperlink ref="F96" r:id="rId2" display="https://podminky.urs.cz/item/CS_URS_2022_02/113154333"/>
    <hyperlink ref="F105" r:id="rId3" display="https://podminky.urs.cz/item/CS_URS_2022_02/113154433"/>
    <hyperlink ref="F110" r:id="rId4" display="https://podminky.urs.cz/item/CS_URS_2022_02/122452203"/>
    <hyperlink ref="F119" r:id="rId5" display="https://podminky.urs.cz/item/CS_URS_2022_02/162751137"/>
    <hyperlink ref="F123" r:id="rId6" display="https://podminky.urs.cz/item/CS_URS_2022_02/162751139"/>
    <hyperlink ref="F127" r:id="rId7" display="https://podminky.urs.cz/item/CS_URS_2022_02/171201231"/>
    <hyperlink ref="F131" r:id="rId8" display="https://podminky.urs.cz/item/CS_URS_2022_02/171251201"/>
    <hyperlink ref="F136" r:id="rId9" display="https://podminky.urs.cz/item/CS_URS_2022_02/275321511"/>
    <hyperlink ref="F141" r:id="rId10" display="https://podminky.urs.cz/item/CS_URS_2022_02/275362021"/>
    <hyperlink ref="F146" r:id="rId11" display="https://podminky.urs.cz/item/CS_URS_2022_02/451504112"/>
    <hyperlink ref="F153" r:id="rId12" display="https://podminky.urs.cz/item/CS_URS_2022_02/451541111"/>
    <hyperlink ref="F158" r:id="rId13" display="https://podminky.urs.cz/item/CS_URS_2022_02/452311161"/>
    <hyperlink ref="F163" r:id="rId14" display="https://podminky.urs.cz/item/CS_URS_2022_02/465513228"/>
    <hyperlink ref="F169" r:id="rId15" display="https://podminky.urs.cz/item/CS_URS_2022_02/564851111"/>
    <hyperlink ref="F174" r:id="rId16" display="https://podminky.urs.cz/item/CS_URS_2022_02/565135121"/>
    <hyperlink ref="F179" r:id="rId17" display="https://podminky.urs.cz/item/CS_URS_2022_02/565145121"/>
    <hyperlink ref="F184" r:id="rId18" display="https://podminky.urs.cz/item/CS_URS_2022_02/569951133"/>
    <hyperlink ref="F193" r:id="rId19" display="https://podminky.urs.cz/item/CS_URS_2022_02/573111111"/>
    <hyperlink ref="F214" r:id="rId20" display="https://podminky.urs.cz/item/CS_URS_2022_02/573231112"/>
    <hyperlink ref="F219" r:id="rId21" display="https://podminky.urs.cz/item/CS_URS_2022_02/577134121"/>
    <hyperlink ref="F224" r:id="rId22" display="https://podminky.urs.cz/item/CS_URS_2022_02/577134121"/>
    <hyperlink ref="F233" r:id="rId23" display="https://podminky.urs.cz/item/CS_URS_2022_02/577155142"/>
    <hyperlink ref="F238" r:id="rId24" display="https://podminky.urs.cz/item/CS_URS_2022_02/599632111"/>
    <hyperlink ref="F244" r:id="rId25" display="https://podminky.urs.cz/item/CS_URS_2022_02/912211111"/>
    <hyperlink ref="F251" r:id="rId26" display="https://podminky.urs.cz/item/CS_URS_2022_02/915111111"/>
    <hyperlink ref="F253" r:id="rId27" display="https://podminky.urs.cz/item/CS_URS_2022_02/915111111"/>
    <hyperlink ref="F255" r:id="rId28" display="https://podminky.urs.cz/item/CS_URS_2022_02/915111121"/>
    <hyperlink ref="F257" r:id="rId29" display="https://podminky.urs.cz/item/CS_URS_2022_02/915121111"/>
    <hyperlink ref="F259" r:id="rId30" display="https://podminky.urs.cz/item/CS_URS_2022_02/915121121"/>
    <hyperlink ref="F261" r:id="rId31" display="https://podminky.urs.cz/item/CS_URS_2022_02/915211112"/>
    <hyperlink ref="F270" r:id="rId32" display="https://podminky.urs.cz/item/CS_URS_2022_02/915211122"/>
    <hyperlink ref="F280" r:id="rId33" display="https://podminky.urs.cz/item/CS_URS_2022_02/915221112"/>
    <hyperlink ref="F285" r:id="rId34" display="https://podminky.urs.cz/item/CS_URS_2022_02/915221122"/>
    <hyperlink ref="F293" r:id="rId35" display="https://podminky.urs.cz/item/CS_URS_2022_02/915231112"/>
    <hyperlink ref="F298" r:id="rId36" display="https://podminky.urs.cz/item/CS_URS_2022_02/919441211"/>
    <hyperlink ref="F303" r:id="rId37" display="https://podminky.urs.cz/item/CS_URS_2022_02/919521120"/>
    <hyperlink ref="F312" r:id="rId38" display="https://podminky.urs.cz/item/CS_URS_2022_02/919535559"/>
    <hyperlink ref="F318" r:id="rId39" display="https://podminky.urs.cz/item/CS_URS_2022_02/919721295"/>
    <hyperlink ref="F327" r:id="rId40" display="https://podminky.urs.cz/item/CS_URS_2022_02/919735111"/>
    <hyperlink ref="F337" r:id="rId41" display="https://podminky.urs.cz/item/CS_URS_2022_02/938902152"/>
    <hyperlink ref="F342" r:id="rId42" display="https://podminky.urs.cz/item/CS_URS_2022_02/938909612"/>
    <hyperlink ref="F347" r:id="rId43" display="https://podminky.urs.cz/item/CS_URS_2022_02/966008112"/>
    <hyperlink ref="F352" r:id="rId44" display="https://podminky.urs.cz/item/CS_URS_2022_02/966008311"/>
    <hyperlink ref="F360" r:id="rId45" display="https://podminky.urs.cz/item/CS_URS_2022_02/997221551"/>
    <hyperlink ref="F369" r:id="rId46" display="https://podminky.urs.cz/item/CS_URS_2022_02/997221559"/>
    <hyperlink ref="F373" r:id="rId47" display="https://podminky.urs.cz/item/CS_URS_2022_02/997221561"/>
    <hyperlink ref="F382" r:id="rId48" display="https://podminky.urs.cz/item/CS_URS_2022_02/997221569"/>
    <hyperlink ref="F386" r:id="rId49" display="https://podminky.urs.cz/item/CS_URS_2022_02/997221611"/>
    <hyperlink ref="F390" r:id="rId50" display="https://podminky.urs.cz/item/CS_URS_2022_02/997221612"/>
    <hyperlink ref="F394" r:id="rId51" display="https://podminky.urs.cz/item/CS_URS_2022_02/997221615"/>
    <hyperlink ref="F398" r:id="rId52" display="https://podminky.urs.cz/item/CS_URS_2022_02/997221873"/>
    <hyperlink ref="F403" r:id="rId53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20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15</v>
      </c>
      <c r="L6" s="21"/>
    </row>
    <row r="7" s="1" customFormat="1" ht="16.5" customHeight="1">
      <c r="B7" s="21"/>
      <c r="E7" s="135" t="str">
        <f>'Rekapitulace stavby'!K6</f>
        <v>II/230 Víchov - Těchlovice , oprava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543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17</v>
      </c>
      <c r="E11" s="40"/>
      <c r="F11" s="138" t="s">
        <v>18</v>
      </c>
      <c r="G11" s="40"/>
      <c r="H11" s="40"/>
      <c r="I11" s="134" t="s">
        <v>19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31. 10. 2022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29</v>
      </c>
      <c r="E14" s="40"/>
      <c r="F14" s="40"/>
      <c r="G14" s="40"/>
      <c r="H14" s="40"/>
      <c r="I14" s="134" t="s">
        <v>30</v>
      </c>
      <c r="J14" s="138" t="s">
        <v>31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32</v>
      </c>
      <c r="F15" s="40"/>
      <c r="G15" s="40"/>
      <c r="H15" s="40"/>
      <c r="I15" s="134" t="s">
        <v>33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30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33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30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33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30</v>
      </c>
      <c r="J23" s="138" t="s">
        <v>42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43</v>
      </c>
      <c r="F24" s="40"/>
      <c r="G24" s="40"/>
      <c r="H24" s="40"/>
      <c r="I24" s="134" t="s">
        <v>33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47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49</v>
      </c>
      <c r="G32" s="40"/>
      <c r="H32" s="40"/>
      <c r="I32" s="147" t="s">
        <v>48</v>
      </c>
      <c r="J32" s="147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51</v>
      </c>
      <c r="E33" s="134" t="s">
        <v>52</v>
      </c>
      <c r="F33" s="149">
        <f>ROUND((SUM(BE88:BE317)),  2)</f>
        <v>0</v>
      </c>
      <c r="G33" s="40"/>
      <c r="H33" s="40"/>
      <c r="I33" s="150">
        <v>0.20999999999999999</v>
      </c>
      <c r="J33" s="149">
        <f>ROUND(((SUM(BE88:BE317))*I33),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49">
        <f>ROUND((SUM(BF88:BF317)),  2)</f>
        <v>0</v>
      </c>
      <c r="G34" s="40"/>
      <c r="H34" s="40"/>
      <c r="I34" s="150">
        <v>0.14999999999999999</v>
      </c>
      <c r="J34" s="149">
        <f>ROUND(((SUM(BF88:BF317))*I34),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49">
        <f>ROUND((SUM(BG88:BG317)),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49">
        <f>ROUND((SUM(BH88:BH317)),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49">
        <f>ROUND((SUM(BI88:BI317)),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57</v>
      </c>
      <c r="E39" s="153"/>
      <c r="F39" s="153"/>
      <c r="G39" s="154" t="s">
        <v>58</v>
      </c>
      <c r="H39" s="155" t="s">
        <v>59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15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II/230 Víchov - Těchlovice , oprava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 xml:space="preserve">SKA2403 - SO 102a  Těchlovice -  Víchov , Oprava propustů  v km 2,410 ,  2,710  a 2,9565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21</v>
      </c>
      <c r="D52" s="42"/>
      <c r="E52" s="42"/>
      <c r="F52" s="28" t="str">
        <f>F12</f>
        <v xml:space="preserve"> </v>
      </c>
      <c r="G52" s="42"/>
      <c r="H52" s="42"/>
      <c r="I52" s="33" t="s">
        <v>23</v>
      </c>
      <c r="J52" s="74" t="str">
        <f>IF(J12="","",J12)</f>
        <v>31. 10. 2022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29</v>
      </c>
      <c r="D54" s="42"/>
      <c r="E54" s="42"/>
      <c r="F54" s="28" t="str">
        <f>E15</f>
        <v>SÚS Plzeňského kraje</v>
      </c>
      <c r="G54" s="42"/>
      <c r="H54" s="42"/>
      <c r="I54" s="33" t="s">
        <v>36</v>
      </c>
      <c r="J54" s="38" t="str">
        <f>E21</f>
        <v xml:space="preserve">Projekční kancelář Ing.Škubalová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79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J172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J178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J198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544</v>
      </c>
      <c r="E65" s="176"/>
      <c r="F65" s="176"/>
      <c r="G65" s="176"/>
      <c r="H65" s="176"/>
      <c r="I65" s="176"/>
      <c r="J65" s="177">
        <f>J222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112</v>
      </c>
      <c r="E66" s="176"/>
      <c r="F66" s="176"/>
      <c r="G66" s="176"/>
      <c r="H66" s="176"/>
      <c r="I66" s="176"/>
      <c r="J66" s="177">
        <f>J233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113</v>
      </c>
      <c r="E67" s="176"/>
      <c r="F67" s="176"/>
      <c r="G67" s="176"/>
      <c r="H67" s="176"/>
      <c r="I67" s="176"/>
      <c r="J67" s="177">
        <f>J274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114</v>
      </c>
      <c r="E68" s="176"/>
      <c r="F68" s="176"/>
      <c r="G68" s="176"/>
      <c r="H68" s="176"/>
      <c r="I68" s="176"/>
      <c r="J68" s="177">
        <f>J315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115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II/230 Víchov - Těchlovice , oprava</v>
      </c>
      <c r="F78" s="33"/>
      <c r="G78" s="33"/>
      <c r="H78" s="33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101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30" customHeight="1">
      <c r="A80" s="40"/>
      <c r="B80" s="41"/>
      <c r="C80" s="42"/>
      <c r="D80" s="42"/>
      <c r="E80" s="71" t="str">
        <f>E9</f>
        <v xml:space="preserve">SKA2403 - SO 102a  Těchlovice -  Víchov , Oprava propustů  v km 2,410 ,  2,710  a 2,9565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21</v>
      </c>
      <c r="D82" s="42"/>
      <c r="E82" s="42"/>
      <c r="F82" s="28" t="str">
        <f>F12</f>
        <v xml:space="preserve"> </v>
      </c>
      <c r="G82" s="42"/>
      <c r="H82" s="42"/>
      <c r="I82" s="33" t="s">
        <v>23</v>
      </c>
      <c r="J82" s="74" t="str">
        <f>IF(J12="","",J12)</f>
        <v>31. 10. 2022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29</v>
      </c>
      <c r="D84" s="42"/>
      <c r="E84" s="42"/>
      <c r="F84" s="28" t="str">
        <f>E15</f>
        <v>SÚS Plzeňského kraje</v>
      </c>
      <c r="G84" s="42"/>
      <c r="H84" s="42"/>
      <c r="I84" s="33" t="s">
        <v>36</v>
      </c>
      <c r="J84" s="38" t="str">
        <f>E21</f>
        <v xml:space="preserve">Projekční kancelář Ing.Škubalová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34</v>
      </c>
      <c r="D85" s="42"/>
      <c r="E85" s="42"/>
      <c r="F85" s="28" t="str">
        <f>IF(E18="","",E18)</f>
        <v>Vyplň údaj</v>
      </c>
      <c r="G85" s="42"/>
      <c r="H85" s="42"/>
      <c r="I85" s="33" t="s">
        <v>41</v>
      </c>
      <c r="J85" s="38" t="str">
        <f>E24</f>
        <v>Straka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116</v>
      </c>
      <c r="D87" s="182" t="s">
        <v>66</v>
      </c>
      <c r="E87" s="182" t="s">
        <v>62</v>
      </c>
      <c r="F87" s="182" t="s">
        <v>63</v>
      </c>
      <c r="G87" s="182" t="s">
        <v>117</v>
      </c>
      <c r="H87" s="182" t="s">
        <v>118</v>
      </c>
      <c r="I87" s="182" t="s">
        <v>119</v>
      </c>
      <c r="J87" s="182" t="s">
        <v>105</v>
      </c>
      <c r="K87" s="183" t="s">
        <v>120</v>
      </c>
      <c r="L87" s="184"/>
      <c r="M87" s="94" t="s">
        <v>31</v>
      </c>
      <c r="N87" s="95" t="s">
        <v>51</v>
      </c>
      <c r="O87" s="95" t="s">
        <v>121</v>
      </c>
      <c r="P87" s="95" t="s">
        <v>122</v>
      </c>
      <c r="Q87" s="95" t="s">
        <v>123</v>
      </c>
      <c r="R87" s="95" t="s">
        <v>124</v>
      </c>
      <c r="S87" s="95" t="s">
        <v>125</v>
      </c>
      <c r="T87" s="96" t="s">
        <v>126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127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212.62498250000002</v>
      </c>
      <c r="S88" s="98"/>
      <c r="T88" s="188">
        <f>T89</f>
        <v>141.56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80</v>
      </c>
      <c r="AU88" s="18" t="s">
        <v>106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80</v>
      </c>
      <c r="E89" s="193" t="s">
        <v>128</v>
      </c>
      <c r="F89" s="193" t="s">
        <v>129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P90+P172+P178+P198+P222+P233+P274+P315</f>
        <v>0</v>
      </c>
      <c r="Q89" s="198"/>
      <c r="R89" s="199">
        <f>R90+R172+R178+R198+R222+R233+R274+R315</f>
        <v>212.62498250000002</v>
      </c>
      <c r="S89" s="198"/>
      <c r="T89" s="200">
        <f>T90+T172+T178+T198+T222+T233+T274+T315</f>
        <v>141.56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89</v>
      </c>
      <c r="AT89" s="202" t="s">
        <v>80</v>
      </c>
      <c r="AU89" s="202" t="s">
        <v>81</v>
      </c>
      <c r="AY89" s="201" t="s">
        <v>130</v>
      </c>
      <c r="BK89" s="203">
        <f>BK90+BK172+BK178+BK198+BK222+BK233+BK274+BK315</f>
        <v>0</v>
      </c>
    </row>
    <row r="90" s="12" customFormat="1" ht="22.8" customHeight="1">
      <c r="A90" s="12"/>
      <c r="B90" s="190"/>
      <c r="C90" s="191"/>
      <c r="D90" s="192" t="s">
        <v>80</v>
      </c>
      <c r="E90" s="204" t="s">
        <v>89</v>
      </c>
      <c r="F90" s="204" t="s">
        <v>131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SUM(P91:P171)</f>
        <v>0</v>
      </c>
      <c r="Q90" s="198"/>
      <c r="R90" s="199">
        <f>SUM(R91:R171)</f>
        <v>139.88576000000001</v>
      </c>
      <c r="S90" s="198"/>
      <c r="T90" s="200">
        <f>SUM(T91:T171)</f>
        <v>16.560000000000002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89</v>
      </c>
      <c r="AT90" s="202" t="s">
        <v>80</v>
      </c>
      <c r="AU90" s="202" t="s">
        <v>89</v>
      </c>
      <c r="AY90" s="201" t="s">
        <v>130</v>
      </c>
      <c r="BK90" s="203">
        <f>SUM(BK91:BK171)</f>
        <v>0</v>
      </c>
    </row>
    <row r="91" s="2" customFormat="1" ht="24.15" customHeight="1">
      <c r="A91" s="40"/>
      <c r="B91" s="41"/>
      <c r="C91" s="206" t="s">
        <v>89</v>
      </c>
      <c r="D91" s="206" t="s">
        <v>132</v>
      </c>
      <c r="E91" s="207" t="s">
        <v>545</v>
      </c>
      <c r="F91" s="208" t="s">
        <v>546</v>
      </c>
      <c r="G91" s="209" t="s">
        <v>135</v>
      </c>
      <c r="H91" s="210">
        <v>72</v>
      </c>
      <c r="I91" s="211"/>
      <c r="J91" s="210">
        <f>ROUND(I91*H91,2)</f>
        <v>0</v>
      </c>
      <c r="K91" s="208" t="s">
        <v>136</v>
      </c>
      <c r="L91" s="46"/>
      <c r="M91" s="212" t="s">
        <v>31</v>
      </c>
      <c r="N91" s="213" t="s">
        <v>52</v>
      </c>
      <c r="O91" s="86"/>
      <c r="P91" s="214">
        <f>O91*H91</f>
        <v>0</v>
      </c>
      <c r="Q91" s="214">
        <v>0.00012999999999999999</v>
      </c>
      <c r="R91" s="214">
        <f>Q91*H91</f>
        <v>0.0093599999999999985</v>
      </c>
      <c r="S91" s="214">
        <v>0.23000000000000001</v>
      </c>
      <c r="T91" s="215">
        <f>S91*H91</f>
        <v>16.560000000000002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6" t="s">
        <v>137</v>
      </c>
      <c r="AT91" s="216" t="s">
        <v>132</v>
      </c>
      <c r="AU91" s="216" t="s">
        <v>20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89</v>
      </c>
      <c r="BK91" s="217">
        <f>ROUND(I91*H91,2)</f>
        <v>0</v>
      </c>
      <c r="BL91" s="18" t="s">
        <v>137</v>
      </c>
      <c r="BM91" s="216" t="s">
        <v>547</v>
      </c>
    </row>
    <row r="92" s="2" customFormat="1">
      <c r="A92" s="40"/>
      <c r="B92" s="41"/>
      <c r="C92" s="42"/>
      <c r="D92" s="218" t="s">
        <v>139</v>
      </c>
      <c r="E92" s="42"/>
      <c r="F92" s="219" t="s">
        <v>548</v>
      </c>
      <c r="G92" s="42"/>
      <c r="H92" s="42"/>
      <c r="I92" s="220"/>
      <c r="J92" s="42"/>
      <c r="K92" s="42"/>
      <c r="L92" s="46"/>
      <c r="M92" s="221"/>
      <c r="N92" s="22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139</v>
      </c>
      <c r="AU92" s="18" t="s">
        <v>20</v>
      </c>
    </row>
    <row r="93" s="13" customFormat="1">
      <c r="A93" s="13"/>
      <c r="B93" s="223"/>
      <c r="C93" s="224"/>
      <c r="D93" s="225" t="s">
        <v>141</v>
      </c>
      <c r="E93" s="226" t="s">
        <v>31</v>
      </c>
      <c r="F93" s="227" t="s">
        <v>549</v>
      </c>
      <c r="G93" s="224"/>
      <c r="H93" s="228">
        <v>52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141</v>
      </c>
      <c r="AU93" s="234" t="s">
        <v>20</v>
      </c>
      <c r="AV93" s="13" t="s">
        <v>20</v>
      </c>
      <c r="AW93" s="13" t="s">
        <v>40</v>
      </c>
      <c r="AX93" s="13" t="s">
        <v>81</v>
      </c>
      <c r="AY93" s="234" t="s">
        <v>130</v>
      </c>
    </row>
    <row r="94" s="14" customFormat="1">
      <c r="A94" s="14"/>
      <c r="B94" s="235"/>
      <c r="C94" s="236"/>
      <c r="D94" s="225" t="s">
        <v>141</v>
      </c>
      <c r="E94" s="237" t="s">
        <v>31</v>
      </c>
      <c r="F94" s="238" t="s">
        <v>550</v>
      </c>
      <c r="G94" s="236"/>
      <c r="H94" s="237" t="s">
        <v>31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141</v>
      </c>
      <c r="AU94" s="244" t="s">
        <v>20</v>
      </c>
      <c r="AV94" s="14" t="s">
        <v>89</v>
      </c>
      <c r="AW94" s="14" t="s">
        <v>40</v>
      </c>
      <c r="AX94" s="14" t="s">
        <v>81</v>
      </c>
      <c r="AY94" s="244" t="s">
        <v>130</v>
      </c>
    </row>
    <row r="95" s="13" customFormat="1">
      <c r="A95" s="13"/>
      <c r="B95" s="223"/>
      <c r="C95" s="224"/>
      <c r="D95" s="225" t="s">
        <v>141</v>
      </c>
      <c r="E95" s="226" t="s">
        <v>31</v>
      </c>
      <c r="F95" s="227" t="s">
        <v>551</v>
      </c>
      <c r="G95" s="224"/>
      <c r="H95" s="228">
        <v>20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141</v>
      </c>
      <c r="AU95" s="234" t="s">
        <v>20</v>
      </c>
      <c r="AV95" s="13" t="s">
        <v>20</v>
      </c>
      <c r="AW95" s="13" t="s">
        <v>40</v>
      </c>
      <c r="AX95" s="13" t="s">
        <v>81</v>
      </c>
      <c r="AY95" s="234" t="s">
        <v>130</v>
      </c>
    </row>
    <row r="96" s="14" customFormat="1">
      <c r="A96" s="14"/>
      <c r="B96" s="235"/>
      <c r="C96" s="236"/>
      <c r="D96" s="225" t="s">
        <v>141</v>
      </c>
      <c r="E96" s="237" t="s">
        <v>31</v>
      </c>
      <c r="F96" s="238" t="s">
        <v>552</v>
      </c>
      <c r="G96" s="236"/>
      <c r="H96" s="237" t="s">
        <v>31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141</v>
      </c>
      <c r="AU96" s="244" t="s">
        <v>20</v>
      </c>
      <c r="AV96" s="14" t="s">
        <v>89</v>
      </c>
      <c r="AW96" s="14" t="s">
        <v>40</v>
      </c>
      <c r="AX96" s="14" t="s">
        <v>81</v>
      </c>
      <c r="AY96" s="244" t="s">
        <v>130</v>
      </c>
    </row>
    <row r="97" s="14" customFormat="1">
      <c r="A97" s="14"/>
      <c r="B97" s="235"/>
      <c r="C97" s="236"/>
      <c r="D97" s="225" t="s">
        <v>141</v>
      </c>
      <c r="E97" s="237" t="s">
        <v>31</v>
      </c>
      <c r="F97" s="238" t="s">
        <v>204</v>
      </c>
      <c r="G97" s="236"/>
      <c r="H97" s="237" t="s">
        <v>31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141</v>
      </c>
      <c r="AU97" s="244" t="s">
        <v>20</v>
      </c>
      <c r="AV97" s="14" t="s">
        <v>89</v>
      </c>
      <c r="AW97" s="14" t="s">
        <v>40</v>
      </c>
      <c r="AX97" s="14" t="s">
        <v>81</v>
      </c>
      <c r="AY97" s="244" t="s">
        <v>130</v>
      </c>
    </row>
    <row r="98" s="15" customFormat="1">
      <c r="A98" s="15"/>
      <c r="B98" s="245"/>
      <c r="C98" s="246"/>
      <c r="D98" s="225" t="s">
        <v>141</v>
      </c>
      <c r="E98" s="247" t="s">
        <v>31</v>
      </c>
      <c r="F98" s="248" t="s">
        <v>144</v>
      </c>
      <c r="G98" s="246"/>
      <c r="H98" s="249">
        <v>72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5" t="s">
        <v>141</v>
      </c>
      <c r="AU98" s="255" t="s">
        <v>20</v>
      </c>
      <c r="AV98" s="15" t="s">
        <v>137</v>
      </c>
      <c r="AW98" s="15" t="s">
        <v>40</v>
      </c>
      <c r="AX98" s="15" t="s">
        <v>89</v>
      </c>
      <c r="AY98" s="255" t="s">
        <v>130</v>
      </c>
    </row>
    <row r="99" s="2" customFormat="1" ht="16.5" customHeight="1">
      <c r="A99" s="40"/>
      <c r="B99" s="41"/>
      <c r="C99" s="206" t="s">
        <v>20</v>
      </c>
      <c r="D99" s="206" t="s">
        <v>132</v>
      </c>
      <c r="E99" s="207" t="s">
        <v>553</v>
      </c>
      <c r="F99" s="208" t="s">
        <v>554</v>
      </c>
      <c r="G99" s="209" t="s">
        <v>555</v>
      </c>
      <c r="H99" s="210">
        <v>480</v>
      </c>
      <c r="I99" s="211"/>
      <c r="J99" s="210">
        <f>ROUND(I99*H99,2)</f>
        <v>0</v>
      </c>
      <c r="K99" s="208" t="s">
        <v>136</v>
      </c>
      <c r="L99" s="46"/>
      <c r="M99" s="212" t="s">
        <v>31</v>
      </c>
      <c r="N99" s="213" t="s">
        <v>52</v>
      </c>
      <c r="O99" s="86"/>
      <c r="P99" s="214">
        <f>O99*H99</f>
        <v>0</v>
      </c>
      <c r="Q99" s="214">
        <v>3.0000000000000001E-05</v>
      </c>
      <c r="R99" s="214">
        <f>Q99*H99</f>
        <v>0.0144</v>
      </c>
      <c r="S99" s="214">
        <v>0</v>
      </c>
      <c r="T99" s="21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6" t="s">
        <v>137</v>
      </c>
      <c r="AT99" s="216" t="s">
        <v>132</v>
      </c>
      <c r="AU99" s="216" t="s">
        <v>20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89</v>
      </c>
      <c r="BK99" s="217">
        <f>ROUND(I99*H99,2)</f>
        <v>0</v>
      </c>
      <c r="BL99" s="18" t="s">
        <v>137</v>
      </c>
      <c r="BM99" s="216" t="s">
        <v>556</v>
      </c>
    </row>
    <row r="100" s="2" customFormat="1">
      <c r="A100" s="40"/>
      <c r="B100" s="41"/>
      <c r="C100" s="42"/>
      <c r="D100" s="218" t="s">
        <v>139</v>
      </c>
      <c r="E100" s="42"/>
      <c r="F100" s="219" t="s">
        <v>557</v>
      </c>
      <c r="G100" s="42"/>
      <c r="H100" s="42"/>
      <c r="I100" s="220"/>
      <c r="J100" s="42"/>
      <c r="K100" s="42"/>
      <c r="L100" s="46"/>
      <c r="M100" s="221"/>
      <c r="N100" s="22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139</v>
      </c>
      <c r="AU100" s="18" t="s">
        <v>20</v>
      </c>
    </row>
    <row r="101" s="13" customFormat="1">
      <c r="A101" s="13"/>
      <c r="B101" s="223"/>
      <c r="C101" s="224"/>
      <c r="D101" s="225" t="s">
        <v>141</v>
      </c>
      <c r="E101" s="226" t="s">
        <v>31</v>
      </c>
      <c r="F101" s="227" t="s">
        <v>558</v>
      </c>
      <c r="G101" s="224"/>
      <c r="H101" s="228">
        <v>480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141</v>
      </c>
      <c r="AU101" s="234" t="s">
        <v>20</v>
      </c>
      <c r="AV101" s="13" t="s">
        <v>20</v>
      </c>
      <c r="AW101" s="13" t="s">
        <v>40</v>
      </c>
      <c r="AX101" s="13" t="s">
        <v>81</v>
      </c>
      <c r="AY101" s="234" t="s">
        <v>130</v>
      </c>
    </row>
    <row r="102" s="14" customFormat="1">
      <c r="A102" s="14"/>
      <c r="B102" s="235"/>
      <c r="C102" s="236"/>
      <c r="D102" s="225" t="s">
        <v>141</v>
      </c>
      <c r="E102" s="237" t="s">
        <v>31</v>
      </c>
      <c r="F102" s="238" t="s">
        <v>204</v>
      </c>
      <c r="G102" s="236"/>
      <c r="H102" s="237" t="s">
        <v>31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141</v>
      </c>
      <c r="AU102" s="244" t="s">
        <v>20</v>
      </c>
      <c r="AV102" s="14" t="s">
        <v>89</v>
      </c>
      <c r="AW102" s="14" t="s">
        <v>40</v>
      </c>
      <c r="AX102" s="14" t="s">
        <v>81</v>
      </c>
      <c r="AY102" s="244" t="s">
        <v>130</v>
      </c>
    </row>
    <row r="103" s="15" customFormat="1">
      <c r="A103" s="15"/>
      <c r="B103" s="245"/>
      <c r="C103" s="246"/>
      <c r="D103" s="225" t="s">
        <v>141</v>
      </c>
      <c r="E103" s="247" t="s">
        <v>31</v>
      </c>
      <c r="F103" s="248" t="s">
        <v>144</v>
      </c>
      <c r="G103" s="246"/>
      <c r="H103" s="249">
        <v>480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141</v>
      </c>
      <c r="AU103" s="255" t="s">
        <v>20</v>
      </c>
      <c r="AV103" s="15" t="s">
        <v>137</v>
      </c>
      <c r="AW103" s="15" t="s">
        <v>40</v>
      </c>
      <c r="AX103" s="15" t="s">
        <v>89</v>
      </c>
      <c r="AY103" s="255" t="s">
        <v>130</v>
      </c>
    </row>
    <row r="104" s="2" customFormat="1" ht="21.75" customHeight="1">
      <c r="A104" s="40"/>
      <c r="B104" s="41"/>
      <c r="C104" s="206" t="s">
        <v>155</v>
      </c>
      <c r="D104" s="206" t="s">
        <v>132</v>
      </c>
      <c r="E104" s="207" t="s">
        <v>162</v>
      </c>
      <c r="F104" s="208" t="s">
        <v>163</v>
      </c>
      <c r="G104" s="209" t="s">
        <v>164</v>
      </c>
      <c r="H104" s="210">
        <v>14.4</v>
      </c>
      <c r="I104" s="211"/>
      <c r="J104" s="210">
        <f>ROUND(I104*H104,2)</f>
        <v>0</v>
      </c>
      <c r="K104" s="208" t="s">
        <v>136</v>
      </c>
      <c r="L104" s="46"/>
      <c r="M104" s="212" t="s">
        <v>31</v>
      </c>
      <c r="N104" s="213" t="s">
        <v>52</v>
      </c>
      <c r="O104" s="86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137</v>
      </c>
      <c r="AT104" s="216" t="s">
        <v>132</v>
      </c>
      <c r="AU104" s="216" t="s">
        <v>20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89</v>
      </c>
      <c r="BK104" s="217">
        <f>ROUND(I104*H104,2)</f>
        <v>0</v>
      </c>
      <c r="BL104" s="18" t="s">
        <v>137</v>
      </c>
      <c r="BM104" s="216" t="s">
        <v>165</v>
      </c>
    </row>
    <row r="105" s="2" customFormat="1">
      <c r="A105" s="40"/>
      <c r="B105" s="41"/>
      <c r="C105" s="42"/>
      <c r="D105" s="218" t="s">
        <v>139</v>
      </c>
      <c r="E105" s="42"/>
      <c r="F105" s="219" t="s">
        <v>166</v>
      </c>
      <c r="G105" s="42"/>
      <c r="H105" s="42"/>
      <c r="I105" s="220"/>
      <c r="J105" s="42"/>
      <c r="K105" s="42"/>
      <c r="L105" s="46"/>
      <c r="M105" s="221"/>
      <c r="N105" s="22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139</v>
      </c>
      <c r="AU105" s="18" t="s">
        <v>20</v>
      </c>
    </row>
    <row r="106" s="13" customFormat="1">
      <c r="A106" s="13"/>
      <c r="B106" s="223"/>
      <c r="C106" s="224"/>
      <c r="D106" s="225" t="s">
        <v>141</v>
      </c>
      <c r="E106" s="226" t="s">
        <v>31</v>
      </c>
      <c r="F106" s="227" t="s">
        <v>559</v>
      </c>
      <c r="G106" s="224"/>
      <c r="H106" s="228">
        <v>4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141</v>
      </c>
      <c r="AU106" s="234" t="s">
        <v>20</v>
      </c>
      <c r="AV106" s="13" t="s">
        <v>20</v>
      </c>
      <c r="AW106" s="13" t="s">
        <v>40</v>
      </c>
      <c r="AX106" s="13" t="s">
        <v>81</v>
      </c>
      <c r="AY106" s="234" t="s">
        <v>130</v>
      </c>
    </row>
    <row r="107" s="14" customFormat="1">
      <c r="A107" s="14"/>
      <c r="B107" s="235"/>
      <c r="C107" s="236"/>
      <c r="D107" s="225" t="s">
        <v>141</v>
      </c>
      <c r="E107" s="237" t="s">
        <v>31</v>
      </c>
      <c r="F107" s="238" t="s">
        <v>560</v>
      </c>
      <c r="G107" s="236"/>
      <c r="H107" s="237" t="s">
        <v>31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141</v>
      </c>
      <c r="AU107" s="244" t="s">
        <v>20</v>
      </c>
      <c r="AV107" s="14" t="s">
        <v>89</v>
      </c>
      <c r="AW107" s="14" t="s">
        <v>40</v>
      </c>
      <c r="AX107" s="14" t="s">
        <v>81</v>
      </c>
      <c r="AY107" s="244" t="s">
        <v>130</v>
      </c>
    </row>
    <row r="108" s="13" customFormat="1">
      <c r="A108" s="13"/>
      <c r="B108" s="223"/>
      <c r="C108" s="224"/>
      <c r="D108" s="225" t="s">
        <v>141</v>
      </c>
      <c r="E108" s="226" t="s">
        <v>31</v>
      </c>
      <c r="F108" s="227" t="s">
        <v>561</v>
      </c>
      <c r="G108" s="224"/>
      <c r="H108" s="228">
        <v>5.5999999999999996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141</v>
      </c>
      <c r="AU108" s="234" t="s">
        <v>20</v>
      </c>
      <c r="AV108" s="13" t="s">
        <v>20</v>
      </c>
      <c r="AW108" s="13" t="s">
        <v>40</v>
      </c>
      <c r="AX108" s="13" t="s">
        <v>81</v>
      </c>
      <c r="AY108" s="234" t="s">
        <v>130</v>
      </c>
    </row>
    <row r="109" s="14" customFormat="1">
      <c r="A109" s="14"/>
      <c r="B109" s="235"/>
      <c r="C109" s="236"/>
      <c r="D109" s="225" t="s">
        <v>141</v>
      </c>
      <c r="E109" s="237" t="s">
        <v>31</v>
      </c>
      <c r="F109" s="238" t="s">
        <v>562</v>
      </c>
      <c r="G109" s="236"/>
      <c r="H109" s="237" t="s">
        <v>31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141</v>
      </c>
      <c r="AU109" s="244" t="s">
        <v>20</v>
      </c>
      <c r="AV109" s="14" t="s">
        <v>89</v>
      </c>
      <c r="AW109" s="14" t="s">
        <v>40</v>
      </c>
      <c r="AX109" s="14" t="s">
        <v>81</v>
      </c>
      <c r="AY109" s="244" t="s">
        <v>130</v>
      </c>
    </row>
    <row r="110" s="13" customFormat="1">
      <c r="A110" s="13"/>
      <c r="B110" s="223"/>
      <c r="C110" s="224"/>
      <c r="D110" s="225" t="s">
        <v>141</v>
      </c>
      <c r="E110" s="226" t="s">
        <v>31</v>
      </c>
      <c r="F110" s="227" t="s">
        <v>563</v>
      </c>
      <c r="G110" s="224"/>
      <c r="H110" s="228">
        <v>4.7999999999999998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141</v>
      </c>
      <c r="AU110" s="234" t="s">
        <v>20</v>
      </c>
      <c r="AV110" s="13" t="s">
        <v>20</v>
      </c>
      <c r="AW110" s="13" t="s">
        <v>40</v>
      </c>
      <c r="AX110" s="13" t="s">
        <v>81</v>
      </c>
      <c r="AY110" s="234" t="s">
        <v>130</v>
      </c>
    </row>
    <row r="111" s="14" customFormat="1">
      <c r="A111" s="14"/>
      <c r="B111" s="235"/>
      <c r="C111" s="236"/>
      <c r="D111" s="225" t="s">
        <v>141</v>
      </c>
      <c r="E111" s="237" t="s">
        <v>31</v>
      </c>
      <c r="F111" s="238" t="s">
        <v>564</v>
      </c>
      <c r="G111" s="236"/>
      <c r="H111" s="237" t="s">
        <v>31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141</v>
      </c>
      <c r="AU111" s="244" t="s">
        <v>20</v>
      </c>
      <c r="AV111" s="14" t="s">
        <v>89</v>
      </c>
      <c r="AW111" s="14" t="s">
        <v>40</v>
      </c>
      <c r="AX111" s="14" t="s">
        <v>81</v>
      </c>
      <c r="AY111" s="244" t="s">
        <v>130</v>
      </c>
    </row>
    <row r="112" s="15" customFormat="1">
      <c r="A112" s="15"/>
      <c r="B112" s="245"/>
      <c r="C112" s="246"/>
      <c r="D112" s="225" t="s">
        <v>141</v>
      </c>
      <c r="E112" s="247" t="s">
        <v>31</v>
      </c>
      <c r="F112" s="248" t="s">
        <v>144</v>
      </c>
      <c r="G112" s="246"/>
      <c r="H112" s="249">
        <v>14.399999999999999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5" t="s">
        <v>141</v>
      </c>
      <c r="AU112" s="255" t="s">
        <v>20</v>
      </c>
      <c r="AV112" s="15" t="s">
        <v>137</v>
      </c>
      <c r="AW112" s="15" t="s">
        <v>40</v>
      </c>
      <c r="AX112" s="15" t="s">
        <v>89</v>
      </c>
      <c r="AY112" s="255" t="s">
        <v>130</v>
      </c>
    </row>
    <row r="113" s="2" customFormat="1" ht="24.15" customHeight="1">
      <c r="A113" s="40"/>
      <c r="B113" s="41"/>
      <c r="C113" s="206" t="s">
        <v>137</v>
      </c>
      <c r="D113" s="206" t="s">
        <v>132</v>
      </c>
      <c r="E113" s="207" t="s">
        <v>565</v>
      </c>
      <c r="F113" s="208" t="s">
        <v>566</v>
      </c>
      <c r="G113" s="209" t="s">
        <v>164</v>
      </c>
      <c r="H113" s="210">
        <v>154.38</v>
      </c>
      <c r="I113" s="211"/>
      <c r="J113" s="210">
        <f>ROUND(I113*H113,2)</f>
        <v>0</v>
      </c>
      <c r="K113" s="208" t="s">
        <v>136</v>
      </c>
      <c r="L113" s="46"/>
      <c r="M113" s="212" t="s">
        <v>31</v>
      </c>
      <c r="N113" s="213" t="s">
        <v>52</v>
      </c>
      <c r="O113" s="86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6" t="s">
        <v>137</v>
      </c>
      <c r="AT113" s="216" t="s">
        <v>132</v>
      </c>
      <c r="AU113" s="216" t="s">
        <v>20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89</v>
      </c>
      <c r="BK113" s="217">
        <f>ROUND(I113*H113,2)</f>
        <v>0</v>
      </c>
      <c r="BL113" s="18" t="s">
        <v>137</v>
      </c>
      <c r="BM113" s="216" t="s">
        <v>567</v>
      </c>
    </row>
    <row r="114" s="2" customFormat="1">
      <c r="A114" s="40"/>
      <c r="B114" s="41"/>
      <c r="C114" s="42"/>
      <c r="D114" s="218" t="s">
        <v>139</v>
      </c>
      <c r="E114" s="42"/>
      <c r="F114" s="219" t="s">
        <v>568</v>
      </c>
      <c r="G114" s="42"/>
      <c r="H114" s="42"/>
      <c r="I114" s="220"/>
      <c r="J114" s="42"/>
      <c r="K114" s="42"/>
      <c r="L114" s="46"/>
      <c r="M114" s="221"/>
      <c r="N114" s="22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139</v>
      </c>
      <c r="AU114" s="18" t="s">
        <v>20</v>
      </c>
    </row>
    <row r="115" s="13" customFormat="1">
      <c r="A115" s="13"/>
      <c r="B115" s="223"/>
      <c r="C115" s="224"/>
      <c r="D115" s="225" t="s">
        <v>141</v>
      </c>
      <c r="E115" s="226" t="s">
        <v>31</v>
      </c>
      <c r="F115" s="227" t="s">
        <v>569</v>
      </c>
      <c r="G115" s="224"/>
      <c r="H115" s="228">
        <v>53.439999999999998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141</v>
      </c>
      <c r="AU115" s="234" t="s">
        <v>20</v>
      </c>
      <c r="AV115" s="13" t="s">
        <v>20</v>
      </c>
      <c r="AW115" s="13" t="s">
        <v>40</v>
      </c>
      <c r="AX115" s="13" t="s">
        <v>81</v>
      </c>
      <c r="AY115" s="234" t="s">
        <v>130</v>
      </c>
    </row>
    <row r="116" s="14" customFormat="1">
      <c r="A116" s="14"/>
      <c r="B116" s="235"/>
      <c r="C116" s="236"/>
      <c r="D116" s="225" t="s">
        <v>141</v>
      </c>
      <c r="E116" s="237" t="s">
        <v>31</v>
      </c>
      <c r="F116" s="238" t="s">
        <v>570</v>
      </c>
      <c r="G116" s="236"/>
      <c r="H116" s="237" t="s">
        <v>31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141</v>
      </c>
      <c r="AU116" s="244" t="s">
        <v>20</v>
      </c>
      <c r="AV116" s="14" t="s">
        <v>89</v>
      </c>
      <c r="AW116" s="14" t="s">
        <v>40</v>
      </c>
      <c r="AX116" s="14" t="s">
        <v>81</v>
      </c>
      <c r="AY116" s="244" t="s">
        <v>130</v>
      </c>
    </row>
    <row r="117" s="13" customFormat="1">
      <c r="A117" s="13"/>
      <c r="B117" s="223"/>
      <c r="C117" s="224"/>
      <c r="D117" s="225" t="s">
        <v>141</v>
      </c>
      <c r="E117" s="226" t="s">
        <v>31</v>
      </c>
      <c r="F117" s="227" t="s">
        <v>571</v>
      </c>
      <c r="G117" s="224"/>
      <c r="H117" s="228">
        <v>100.94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141</v>
      </c>
      <c r="AU117" s="234" t="s">
        <v>20</v>
      </c>
      <c r="AV117" s="13" t="s">
        <v>20</v>
      </c>
      <c r="AW117" s="13" t="s">
        <v>40</v>
      </c>
      <c r="AX117" s="13" t="s">
        <v>81</v>
      </c>
      <c r="AY117" s="234" t="s">
        <v>130</v>
      </c>
    </row>
    <row r="118" s="14" customFormat="1">
      <c r="A118" s="14"/>
      <c r="B118" s="235"/>
      <c r="C118" s="236"/>
      <c r="D118" s="225" t="s">
        <v>141</v>
      </c>
      <c r="E118" s="237" t="s">
        <v>31</v>
      </c>
      <c r="F118" s="238" t="s">
        <v>572</v>
      </c>
      <c r="G118" s="236"/>
      <c r="H118" s="237" t="s">
        <v>31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141</v>
      </c>
      <c r="AU118" s="244" t="s">
        <v>20</v>
      </c>
      <c r="AV118" s="14" t="s">
        <v>89</v>
      </c>
      <c r="AW118" s="14" t="s">
        <v>40</v>
      </c>
      <c r="AX118" s="14" t="s">
        <v>81</v>
      </c>
      <c r="AY118" s="244" t="s">
        <v>130</v>
      </c>
    </row>
    <row r="119" s="14" customFormat="1">
      <c r="A119" s="14"/>
      <c r="B119" s="235"/>
      <c r="C119" s="236"/>
      <c r="D119" s="225" t="s">
        <v>141</v>
      </c>
      <c r="E119" s="237" t="s">
        <v>31</v>
      </c>
      <c r="F119" s="238" t="s">
        <v>204</v>
      </c>
      <c r="G119" s="236"/>
      <c r="H119" s="237" t="s">
        <v>31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141</v>
      </c>
      <c r="AU119" s="244" t="s">
        <v>20</v>
      </c>
      <c r="AV119" s="14" t="s">
        <v>89</v>
      </c>
      <c r="AW119" s="14" t="s">
        <v>40</v>
      </c>
      <c r="AX119" s="14" t="s">
        <v>81</v>
      </c>
      <c r="AY119" s="244" t="s">
        <v>130</v>
      </c>
    </row>
    <row r="120" s="15" customFormat="1">
      <c r="A120" s="15"/>
      <c r="B120" s="245"/>
      <c r="C120" s="246"/>
      <c r="D120" s="225" t="s">
        <v>141</v>
      </c>
      <c r="E120" s="247" t="s">
        <v>31</v>
      </c>
      <c r="F120" s="248" t="s">
        <v>144</v>
      </c>
      <c r="G120" s="246"/>
      <c r="H120" s="249">
        <v>154.38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141</v>
      </c>
      <c r="AU120" s="255" t="s">
        <v>20</v>
      </c>
      <c r="AV120" s="15" t="s">
        <v>137</v>
      </c>
      <c r="AW120" s="15" t="s">
        <v>40</v>
      </c>
      <c r="AX120" s="15" t="s">
        <v>89</v>
      </c>
      <c r="AY120" s="255" t="s">
        <v>130</v>
      </c>
    </row>
    <row r="121" s="2" customFormat="1" ht="16.5" customHeight="1">
      <c r="A121" s="40"/>
      <c r="B121" s="41"/>
      <c r="C121" s="206" t="s">
        <v>173</v>
      </c>
      <c r="D121" s="206" t="s">
        <v>132</v>
      </c>
      <c r="E121" s="207" t="s">
        <v>573</v>
      </c>
      <c r="F121" s="208" t="s">
        <v>574</v>
      </c>
      <c r="G121" s="209" t="s">
        <v>164</v>
      </c>
      <c r="H121" s="210">
        <v>10</v>
      </c>
      <c r="I121" s="211"/>
      <c r="J121" s="210">
        <f>ROUND(I121*H121,2)</f>
        <v>0</v>
      </c>
      <c r="K121" s="208" t="s">
        <v>31</v>
      </c>
      <c r="L121" s="46"/>
      <c r="M121" s="212" t="s">
        <v>31</v>
      </c>
      <c r="N121" s="213" t="s">
        <v>52</v>
      </c>
      <c r="O121" s="86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6" t="s">
        <v>137</v>
      </c>
      <c r="AT121" s="216" t="s">
        <v>132</v>
      </c>
      <c r="AU121" s="216" t="s">
        <v>20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89</v>
      </c>
      <c r="BK121" s="217">
        <f>ROUND(I121*H121,2)</f>
        <v>0</v>
      </c>
      <c r="BL121" s="18" t="s">
        <v>137</v>
      </c>
      <c r="BM121" s="216" t="s">
        <v>575</v>
      </c>
    </row>
    <row r="122" s="13" customFormat="1">
      <c r="A122" s="13"/>
      <c r="B122" s="223"/>
      <c r="C122" s="224"/>
      <c r="D122" s="225" t="s">
        <v>141</v>
      </c>
      <c r="E122" s="226" t="s">
        <v>31</v>
      </c>
      <c r="F122" s="227" t="s">
        <v>576</v>
      </c>
      <c r="G122" s="224"/>
      <c r="H122" s="228">
        <v>10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141</v>
      </c>
      <c r="AU122" s="234" t="s">
        <v>20</v>
      </c>
      <c r="AV122" s="13" t="s">
        <v>20</v>
      </c>
      <c r="AW122" s="13" t="s">
        <v>40</v>
      </c>
      <c r="AX122" s="13" t="s">
        <v>81</v>
      </c>
      <c r="AY122" s="234" t="s">
        <v>130</v>
      </c>
    </row>
    <row r="123" s="15" customFormat="1">
      <c r="A123" s="15"/>
      <c r="B123" s="245"/>
      <c r="C123" s="246"/>
      <c r="D123" s="225" t="s">
        <v>141</v>
      </c>
      <c r="E123" s="247" t="s">
        <v>31</v>
      </c>
      <c r="F123" s="248" t="s">
        <v>144</v>
      </c>
      <c r="G123" s="246"/>
      <c r="H123" s="249">
        <v>10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141</v>
      </c>
      <c r="AU123" s="255" t="s">
        <v>20</v>
      </c>
      <c r="AV123" s="15" t="s">
        <v>137</v>
      </c>
      <c r="AW123" s="15" t="s">
        <v>40</v>
      </c>
      <c r="AX123" s="15" t="s">
        <v>89</v>
      </c>
      <c r="AY123" s="255" t="s">
        <v>130</v>
      </c>
    </row>
    <row r="124" s="2" customFormat="1" ht="16.5" customHeight="1">
      <c r="A124" s="40"/>
      <c r="B124" s="41"/>
      <c r="C124" s="256" t="s">
        <v>179</v>
      </c>
      <c r="D124" s="256" t="s">
        <v>219</v>
      </c>
      <c r="E124" s="257" t="s">
        <v>577</v>
      </c>
      <c r="F124" s="258" t="s">
        <v>578</v>
      </c>
      <c r="G124" s="259" t="s">
        <v>188</v>
      </c>
      <c r="H124" s="260">
        <v>18</v>
      </c>
      <c r="I124" s="261"/>
      <c r="J124" s="260">
        <f>ROUND(I124*H124,2)</f>
        <v>0</v>
      </c>
      <c r="K124" s="258" t="s">
        <v>136</v>
      </c>
      <c r="L124" s="262"/>
      <c r="M124" s="263" t="s">
        <v>31</v>
      </c>
      <c r="N124" s="264" t="s">
        <v>52</v>
      </c>
      <c r="O124" s="86"/>
      <c r="P124" s="214">
        <f>O124*H124</f>
        <v>0</v>
      </c>
      <c r="Q124" s="214">
        <v>1</v>
      </c>
      <c r="R124" s="214">
        <f>Q124*H124</f>
        <v>18</v>
      </c>
      <c r="S124" s="214">
        <v>0</v>
      </c>
      <c r="T124" s="21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6" t="s">
        <v>192</v>
      </c>
      <c r="AT124" s="216" t="s">
        <v>219</v>
      </c>
      <c r="AU124" s="216" t="s">
        <v>20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89</v>
      </c>
      <c r="BK124" s="217">
        <f>ROUND(I124*H124,2)</f>
        <v>0</v>
      </c>
      <c r="BL124" s="18" t="s">
        <v>137</v>
      </c>
      <c r="BM124" s="216" t="s">
        <v>579</v>
      </c>
    </row>
    <row r="125" s="13" customFormat="1">
      <c r="A125" s="13"/>
      <c r="B125" s="223"/>
      <c r="C125" s="224"/>
      <c r="D125" s="225" t="s">
        <v>141</v>
      </c>
      <c r="E125" s="226" t="s">
        <v>31</v>
      </c>
      <c r="F125" s="227" t="s">
        <v>580</v>
      </c>
      <c r="G125" s="224"/>
      <c r="H125" s="228">
        <v>18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141</v>
      </c>
      <c r="AU125" s="234" t="s">
        <v>20</v>
      </c>
      <c r="AV125" s="13" t="s">
        <v>20</v>
      </c>
      <c r="AW125" s="13" t="s">
        <v>40</v>
      </c>
      <c r="AX125" s="13" t="s">
        <v>81</v>
      </c>
      <c r="AY125" s="234" t="s">
        <v>130</v>
      </c>
    </row>
    <row r="126" s="15" customFormat="1">
      <c r="A126" s="15"/>
      <c r="B126" s="245"/>
      <c r="C126" s="246"/>
      <c r="D126" s="225" t="s">
        <v>141</v>
      </c>
      <c r="E126" s="247" t="s">
        <v>31</v>
      </c>
      <c r="F126" s="248" t="s">
        <v>144</v>
      </c>
      <c r="G126" s="246"/>
      <c r="H126" s="249">
        <v>18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141</v>
      </c>
      <c r="AU126" s="255" t="s">
        <v>20</v>
      </c>
      <c r="AV126" s="15" t="s">
        <v>137</v>
      </c>
      <c r="AW126" s="15" t="s">
        <v>40</v>
      </c>
      <c r="AX126" s="15" t="s">
        <v>89</v>
      </c>
      <c r="AY126" s="255" t="s">
        <v>130</v>
      </c>
    </row>
    <row r="127" s="2" customFormat="1" ht="37.8" customHeight="1">
      <c r="A127" s="40"/>
      <c r="B127" s="41"/>
      <c r="C127" s="206" t="s">
        <v>185</v>
      </c>
      <c r="D127" s="206" t="s">
        <v>132</v>
      </c>
      <c r="E127" s="207" t="s">
        <v>174</v>
      </c>
      <c r="F127" s="208" t="s">
        <v>175</v>
      </c>
      <c r="G127" s="209" t="s">
        <v>164</v>
      </c>
      <c r="H127" s="210">
        <v>168.78</v>
      </c>
      <c r="I127" s="211"/>
      <c r="J127" s="210">
        <f>ROUND(I127*H127,2)</f>
        <v>0</v>
      </c>
      <c r="K127" s="208" t="s">
        <v>136</v>
      </c>
      <c r="L127" s="46"/>
      <c r="M127" s="212" t="s">
        <v>31</v>
      </c>
      <c r="N127" s="213" t="s">
        <v>52</v>
      </c>
      <c r="O127" s="86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6" t="s">
        <v>137</v>
      </c>
      <c r="AT127" s="216" t="s">
        <v>132</v>
      </c>
      <c r="AU127" s="216" t="s">
        <v>20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89</v>
      </c>
      <c r="BK127" s="217">
        <f>ROUND(I127*H127,2)</f>
        <v>0</v>
      </c>
      <c r="BL127" s="18" t="s">
        <v>137</v>
      </c>
      <c r="BM127" s="216" t="s">
        <v>176</v>
      </c>
    </row>
    <row r="128" s="2" customFormat="1">
      <c r="A128" s="40"/>
      <c r="B128" s="41"/>
      <c r="C128" s="42"/>
      <c r="D128" s="218" t="s">
        <v>139</v>
      </c>
      <c r="E128" s="42"/>
      <c r="F128" s="219" t="s">
        <v>177</v>
      </c>
      <c r="G128" s="42"/>
      <c r="H128" s="42"/>
      <c r="I128" s="220"/>
      <c r="J128" s="42"/>
      <c r="K128" s="42"/>
      <c r="L128" s="46"/>
      <c r="M128" s="221"/>
      <c r="N128" s="22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139</v>
      </c>
      <c r="AU128" s="18" t="s">
        <v>20</v>
      </c>
    </row>
    <row r="129" s="13" customFormat="1">
      <c r="A129" s="13"/>
      <c r="B129" s="223"/>
      <c r="C129" s="224"/>
      <c r="D129" s="225" t="s">
        <v>141</v>
      </c>
      <c r="E129" s="226" t="s">
        <v>31</v>
      </c>
      <c r="F129" s="227" t="s">
        <v>581</v>
      </c>
      <c r="G129" s="224"/>
      <c r="H129" s="228">
        <v>168.78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141</v>
      </c>
      <c r="AU129" s="234" t="s">
        <v>20</v>
      </c>
      <c r="AV129" s="13" t="s">
        <v>20</v>
      </c>
      <c r="AW129" s="13" t="s">
        <v>40</v>
      </c>
      <c r="AX129" s="13" t="s">
        <v>81</v>
      </c>
      <c r="AY129" s="234" t="s">
        <v>130</v>
      </c>
    </row>
    <row r="130" s="15" customFormat="1">
      <c r="A130" s="15"/>
      <c r="B130" s="245"/>
      <c r="C130" s="246"/>
      <c r="D130" s="225" t="s">
        <v>141</v>
      </c>
      <c r="E130" s="247" t="s">
        <v>31</v>
      </c>
      <c r="F130" s="248" t="s">
        <v>144</v>
      </c>
      <c r="G130" s="246"/>
      <c r="H130" s="249">
        <v>168.78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5" t="s">
        <v>141</v>
      </c>
      <c r="AU130" s="255" t="s">
        <v>20</v>
      </c>
      <c r="AV130" s="15" t="s">
        <v>137</v>
      </c>
      <c r="AW130" s="15" t="s">
        <v>40</v>
      </c>
      <c r="AX130" s="15" t="s">
        <v>89</v>
      </c>
      <c r="AY130" s="255" t="s">
        <v>130</v>
      </c>
    </row>
    <row r="131" s="2" customFormat="1" ht="37.8" customHeight="1">
      <c r="A131" s="40"/>
      <c r="B131" s="41"/>
      <c r="C131" s="206" t="s">
        <v>192</v>
      </c>
      <c r="D131" s="206" t="s">
        <v>132</v>
      </c>
      <c r="E131" s="207" t="s">
        <v>180</v>
      </c>
      <c r="F131" s="208" t="s">
        <v>181</v>
      </c>
      <c r="G131" s="209" t="s">
        <v>164</v>
      </c>
      <c r="H131" s="210">
        <v>843.89999999999998</v>
      </c>
      <c r="I131" s="211"/>
      <c r="J131" s="210">
        <f>ROUND(I131*H131,2)</f>
        <v>0</v>
      </c>
      <c r="K131" s="208" t="s">
        <v>136</v>
      </c>
      <c r="L131" s="46"/>
      <c r="M131" s="212" t="s">
        <v>31</v>
      </c>
      <c r="N131" s="213" t="s">
        <v>52</v>
      </c>
      <c r="O131" s="86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6" t="s">
        <v>137</v>
      </c>
      <c r="AT131" s="216" t="s">
        <v>132</v>
      </c>
      <c r="AU131" s="216" t="s">
        <v>20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89</v>
      </c>
      <c r="BK131" s="217">
        <f>ROUND(I131*H131,2)</f>
        <v>0</v>
      </c>
      <c r="BL131" s="18" t="s">
        <v>137</v>
      </c>
      <c r="BM131" s="216" t="s">
        <v>182</v>
      </c>
    </row>
    <row r="132" s="2" customFormat="1">
      <c r="A132" s="40"/>
      <c r="B132" s="41"/>
      <c r="C132" s="42"/>
      <c r="D132" s="218" t="s">
        <v>139</v>
      </c>
      <c r="E132" s="42"/>
      <c r="F132" s="219" t="s">
        <v>183</v>
      </c>
      <c r="G132" s="42"/>
      <c r="H132" s="42"/>
      <c r="I132" s="220"/>
      <c r="J132" s="42"/>
      <c r="K132" s="42"/>
      <c r="L132" s="46"/>
      <c r="M132" s="221"/>
      <c r="N132" s="22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139</v>
      </c>
      <c r="AU132" s="18" t="s">
        <v>20</v>
      </c>
    </row>
    <row r="133" s="13" customFormat="1">
      <c r="A133" s="13"/>
      <c r="B133" s="223"/>
      <c r="C133" s="224"/>
      <c r="D133" s="225" t="s">
        <v>141</v>
      </c>
      <c r="E133" s="226" t="s">
        <v>31</v>
      </c>
      <c r="F133" s="227" t="s">
        <v>582</v>
      </c>
      <c r="G133" s="224"/>
      <c r="H133" s="228">
        <v>843.89999999999998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141</v>
      </c>
      <c r="AU133" s="234" t="s">
        <v>20</v>
      </c>
      <c r="AV133" s="13" t="s">
        <v>20</v>
      </c>
      <c r="AW133" s="13" t="s">
        <v>40</v>
      </c>
      <c r="AX133" s="13" t="s">
        <v>81</v>
      </c>
      <c r="AY133" s="234" t="s">
        <v>130</v>
      </c>
    </row>
    <row r="134" s="15" customFormat="1">
      <c r="A134" s="15"/>
      <c r="B134" s="245"/>
      <c r="C134" s="246"/>
      <c r="D134" s="225" t="s">
        <v>141</v>
      </c>
      <c r="E134" s="247" t="s">
        <v>31</v>
      </c>
      <c r="F134" s="248" t="s">
        <v>144</v>
      </c>
      <c r="G134" s="246"/>
      <c r="H134" s="249">
        <v>843.89999999999998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5" t="s">
        <v>141</v>
      </c>
      <c r="AU134" s="255" t="s">
        <v>20</v>
      </c>
      <c r="AV134" s="15" t="s">
        <v>137</v>
      </c>
      <c r="AW134" s="15" t="s">
        <v>40</v>
      </c>
      <c r="AX134" s="15" t="s">
        <v>89</v>
      </c>
      <c r="AY134" s="255" t="s">
        <v>130</v>
      </c>
    </row>
    <row r="135" s="2" customFormat="1" ht="24.15" customHeight="1">
      <c r="A135" s="40"/>
      <c r="B135" s="41"/>
      <c r="C135" s="206" t="s">
        <v>198</v>
      </c>
      <c r="D135" s="206" t="s">
        <v>132</v>
      </c>
      <c r="E135" s="207" t="s">
        <v>186</v>
      </c>
      <c r="F135" s="208" t="s">
        <v>187</v>
      </c>
      <c r="G135" s="209" t="s">
        <v>188</v>
      </c>
      <c r="H135" s="210">
        <v>303.80000000000001</v>
      </c>
      <c r="I135" s="211"/>
      <c r="J135" s="210">
        <f>ROUND(I135*H135,2)</f>
        <v>0</v>
      </c>
      <c r="K135" s="208" t="s">
        <v>136</v>
      </c>
      <c r="L135" s="46"/>
      <c r="M135" s="212" t="s">
        <v>31</v>
      </c>
      <c r="N135" s="213" t="s">
        <v>52</v>
      </c>
      <c r="O135" s="86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6" t="s">
        <v>137</v>
      </c>
      <c r="AT135" s="216" t="s">
        <v>132</v>
      </c>
      <c r="AU135" s="216" t="s">
        <v>20</v>
      </c>
      <c r="AY135" s="18" t="s">
        <v>130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89</v>
      </c>
      <c r="BK135" s="217">
        <f>ROUND(I135*H135,2)</f>
        <v>0</v>
      </c>
      <c r="BL135" s="18" t="s">
        <v>137</v>
      </c>
      <c r="BM135" s="216" t="s">
        <v>189</v>
      </c>
    </row>
    <row r="136" s="2" customFormat="1">
      <c r="A136" s="40"/>
      <c r="B136" s="41"/>
      <c r="C136" s="42"/>
      <c r="D136" s="218" t="s">
        <v>139</v>
      </c>
      <c r="E136" s="42"/>
      <c r="F136" s="219" t="s">
        <v>190</v>
      </c>
      <c r="G136" s="42"/>
      <c r="H136" s="42"/>
      <c r="I136" s="220"/>
      <c r="J136" s="42"/>
      <c r="K136" s="42"/>
      <c r="L136" s="46"/>
      <c r="M136" s="221"/>
      <c r="N136" s="22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139</v>
      </c>
      <c r="AU136" s="18" t="s">
        <v>20</v>
      </c>
    </row>
    <row r="137" s="13" customFormat="1">
      <c r="A137" s="13"/>
      <c r="B137" s="223"/>
      <c r="C137" s="224"/>
      <c r="D137" s="225" t="s">
        <v>141</v>
      </c>
      <c r="E137" s="226" t="s">
        <v>31</v>
      </c>
      <c r="F137" s="227" t="s">
        <v>583</v>
      </c>
      <c r="G137" s="224"/>
      <c r="H137" s="228">
        <v>303.80000000000001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141</v>
      </c>
      <c r="AU137" s="234" t="s">
        <v>20</v>
      </c>
      <c r="AV137" s="13" t="s">
        <v>20</v>
      </c>
      <c r="AW137" s="13" t="s">
        <v>40</v>
      </c>
      <c r="AX137" s="13" t="s">
        <v>81</v>
      </c>
      <c r="AY137" s="234" t="s">
        <v>130</v>
      </c>
    </row>
    <row r="138" s="15" customFormat="1">
      <c r="A138" s="15"/>
      <c r="B138" s="245"/>
      <c r="C138" s="246"/>
      <c r="D138" s="225" t="s">
        <v>141</v>
      </c>
      <c r="E138" s="247" t="s">
        <v>31</v>
      </c>
      <c r="F138" s="248" t="s">
        <v>144</v>
      </c>
      <c r="G138" s="246"/>
      <c r="H138" s="249">
        <v>303.80000000000001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5" t="s">
        <v>141</v>
      </c>
      <c r="AU138" s="255" t="s">
        <v>20</v>
      </c>
      <c r="AV138" s="15" t="s">
        <v>137</v>
      </c>
      <c r="AW138" s="15" t="s">
        <v>40</v>
      </c>
      <c r="AX138" s="15" t="s">
        <v>89</v>
      </c>
      <c r="AY138" s="255" t="s">
        <v>130</v>
      </c>
    </row>
    <row r="139" s="2" customFormat="1" ht="24.15" customHeight="1">
      <c r="A139" s="40"/>
      <c r="B139" s="41"/>
      <c r="C139" s="206" t="s">
        <v>205</v>
      </c>
      <c r="D139" s="206" t="s">
        <v>132</v>
      </c>
      <c r="E139" s="207" t="s">
        <v>193</v>
      </c>
      <c r="F139" s="208" t="s">
        <v>194</v>
      </c>
      <c r="G139" s="209" t="s">
        <v>164</v>
      </c>
      <c r="H139" s="210">
        <v>168.78</v>
      </c>
      <c r="I139" s="211"/>
      <c r="J139" s="210">
        <f>ROUND(I139*H139,2)</f>
        <v>0</v>
      </c>
      <c r="K139" s="208" t="s">
        <v>136</v>
      </c>
      <c r="L139" s="46"/>
      <c r="M139" s="212" t="s">
        <v>31</v>
      </c>
      <c r="N139" s="213" t="s">
        <v>52</v>
      </c>
      <c r="O139" s="86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6" t="s">
        <v>137</v>
      </c>
      <c r="AT139" s="216" t="s">
        <v>132</v>
      </c>
      <c r="AU139" s="216" t="s">
        <v>20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89</v>
      </c>
      <c r="BK139" s="217">
        <f>ROUND(I139*H139,2)</f>
        <v>0</v>
      </c>
      <c r="BL139" s="18" t="s">
        <v>137</v>
      </c>
      <c r="BM139" s="216" t="s">
        <v>195</v>
      </c>
    </row>
    <row r="140" s="2" customFormat="1">
      <c r="A140" s="40"/>
      <c r="B140" s="41"/>
      <c r="C140" s="42"/>
      <c r="D140" s="218" t="s">
        <v>139</v>
      </c>
      <c r="E140" s="42"/>
      <c r="F140" s="219" t="s">
        <v>196</v>
      </c>
      <c r="G140" s="42"/>
      <c r="H140" s="42"/>
      <c r="I140" s="220"/>
      <c r="J140" s="42"/>
      <c r="K140" s="42"/>
      <c r="L140" s="46"/>
      <c r="M140" s="221"/>
      <c r="N140" s="22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139</v>
      </c>
      <c r="AU140" s="18" t="s">
        <v>20</v>
      </c>
    </row>
    <row r="141" s="13" customFormat="1">
      <c r="A141" s="13"/>
      <c r="B141" s="223"/>
      <c r="C141" s="224"/>
      <c r="D141" s="225" t="s">
        <v>141</v>
      </c>
      <c r="E141" s="226" t="s">
        <v>31</v>
      </c>
      <c r="F141" s="227" t="s">
        <v>584</v>
      </c>
      <c r="G141" s="224"/>
      <c r="H141" s="228">
        <v>168.78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141</v>
      </c>
      <c r="AU141" s="234" t="s">
        <v>20</v>
      </c>
      <c r="AV141" s="13" t="s">
        <v>20</v>
      </c>
      <c r="AW141" s="13" t="s">
        <v>40</v>
      </c>
      <c r="AX141" s="13" t="s">
        <v>81</v>
      </c>
      <c r="AY141" s="234" t="s">
        <v>130</v>
      </c>
    </row>
    <row r="142" s="15" customFormat="1">
      <c r="A142" s="15"/>
      <c r="B142" s="245"/>
      <c r="C142" s="246"/>
      <c r="D142" s="225" t="s">
        <v>141</v>
      </c>
      <c r="E142" s="247" t="s">
        <v>31</v>
      </c>
      <c r="F142" s="248" t="s">
        <v>144</v>
      </c>
      <c r="G142" s="246"/>
      <c r="H142" s="249">
        <v>168.78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141</v>
      </c>
      <c r="AU142" s="255" t="s">
        <v>20</v>
      </c>
      <c r="AV142" s="15" t="s">
        <v>137</v>
      </c>
      <c r="AW142" s="15" t="s">
        <v>40</v>
      </c>
      <c r="AX142" s="15" t="s">
        <v>89</v>
      </c>
      <c r="AY142" s="255" t="s">
        <v>130</v>
      </c>
    </row>
    <row r="143" s="2" customFormat="1" ht="24.15" customHeight="1">
      <c r="A143" s="40"/>
      <c r="B143" s="41"/>
      <c r="C143" s="206" t="s">
        <v>212</v>
      </c>
      <c r="D143" s="206" t="s">
        <v>132</v>
      </c>
      <c r="E143" s="207" t="s">
        <v>585</v>
      </c>
      <c r="F143" s="208" t="s">
        <v>586</v>
      </c>
      <c r="G143" s="209" t="s">
        <v>164</v>
      </c>
      <c r="H143" s="210">
        <v>60.93</v>
      </c>
      <c r="I143" s="211"/>
      <c r="J143" s="210">
        <f>ROUND(I143*H143,2)</f>
        <v>0</v>
      </c>
      <c r="K143" s="208" t="s">
        <v>136</v>
      </c>
      <c r="L143" s="46"/>
      <c r="M143" s="212" t="s">
        <v>31</v>
      </c>
      <c r="N143" s="213" t="s">
        <v>52</v>
      </c>
      <c r="O143" s="86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6" t="s">
        <v>137</v>
      </c>
      <c r="AT143" s="216" t="s">
        <v>132</v>
      </c>
      <c r="AU143" s="216" t="s">
        <v>20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89</v>
      </c>
      <c r="BK143" s="217">
        <f>ROUND(I143*H143,2)</f>
        <v>0</v>
      </c>
      <c r="BL143" s="18" t="s">
        <v>137</v>
      </c>
      <c r="BM143" s="216" t="s">
        <v>587</v>
      </c>
    </row>
    <row r="144" s="2" customFormat="1">
      <c r="A144" s="40"/>
      <c r="B144" s="41"/>
      <c r="C144" s="42"/>
      <c r="D144" s="218" t="s">
        <v>139</v>
      </c>
      <c r="E144" s="42"/>
      <c r="F144" s="219" t="s">
        <v>588</v>
      </c>
      <c r="G144" s="42"/>
      <c r="H144" s="42"/>
      <c r="I144" s="220"/>
      <c r="J144" s="42"/>
      <c r="K144" s="42"/>
      <c r="L144" s="46"/>
      <c r="M144" s="221"/>
      <c r="N144" s="22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139</v>
      </c>
      <c r="AU144" s="18" t="s">
        <v>20</v>
      </c>
    </row>
    <row r="145" s="13" customFormat="1">
      <c r="A145" s="13"/>
      <c r="B145" s="223"/>
      <c r="C145" s="224"/>
      <c r="D145" s="225" t="s">
        <v>141</v>
      </c>
      <c r="E145" s="226" t="s">
        <v>31</v>
      </c>
      <c r="F145" s="227" t="s">
        <v>589</v>
      </c>
      <c r="G145" s="224"/>
      <c r="H145" s="228">
        <v>60.93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141</v>
      </c>
      <c r="AU145" s="234" t="s">
        <v>20</v>
      </c>
      <c r="AV145" s="13" t="s">
        <v>20</v>
      </c>
      <c r="AW145" s="13" t="s">
        <v>40</v>
      </c>
      <c r="AX145" s="13" t="s">
        <v>81</v>
      </c>
      <c r="AY145" s="234" t="s">
        <v>130</v>
      </c>
    </row>
    <row r="146" s="14" customFormat="1">
      <c r="A146" s="14"/>
      <c r="B146" s="235"/>
      <c r="C146" s="236"/>
      <c r="D146" s="225" t="s">
        <v>141</v>
      </c>
      <c r="E146" s="237" t="s">
        <v>31</v>
      </c>
      <c r="F146" s="238" t="s">
        <v>590</v>
      </c>
      <c r="G146" s="236"/>
      <c r="H146" s="237" t="s">
        <v>31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141</v>
      </c>
      <c r="AU146" s="244" t="s">
        <v>20</v>
      </c>
      <c r="AV146" s="14" t="s">
        <v>89</v>
      </c>
      <c r="AW146" s="14" t="s">
        <v>40</v>
      </c>
      <c r="AX146" s="14" t="s">
        <v>81</v>
      </c>
      <c r="AY146" s="244" t="s">
        <v>130</v>
      </c>
    </row>
    <row r="147" s="15" customFormat="1">
      <c r="A147" s="15"/>
      <c r="B147" s="245"/>
      <c r="C147" s="246"/>
      <c r="D147" s="225" t="s">
        <v>141</v>
      </c>
      <c r="E147" s="247" t="s">
        <v>31</v>
      </c>
      <c r="F147" s="248" t="s">
        <v>144</v>
      </c>
      <c r="G147" s="246"/>
      <c r="H147" s="249">
        <v>60.93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141</v>
      </c>
      <c r="AU147" s="255" t="s">
        <v>20</v>
      </c>
      <c r="AV147" s="15" t="s">
        <v>137</v>
      </c>
      <c r="AW147" s="15" t="s">
        <v>40</v>
      </c>
      <c r="AX147" s="15" t="s">
        <v>89</v>
      </c>
      <c r="AY147" s="255" t="s">
        <v>130</v>
      </c>
    </row>
    <row r="148" s="2" customFormat="1" ht="16.5" customHeight="1">
      <c r="A148" s="40"/>
      <c r="B148" s="41"/>
      <c r="C148" s="256" t="s">
        <v>218</v>
      </c>
      <c r="D148" s="256" t="s">
        <v>219</v>
      </c>
      <c r="E148" s="257" t="s">
        <v>591</v>
      </c>
      <c r="F148" s="258" t="s">
        <v>592</v>
      </c>
      <c r="G148" s="259" t="s">
        <v>188</v>
      </c>
      <c r="H148" s="260">
        <v>121.86</v>
      </c>
      <c r="I148" s="261"/>
      <c r="J148" s="260">
        <f>ROUND(I148*H148,2)</f>
        <v>0</v>
      </c>
      <c r="K148" s="258" t="s">
        <v>136</v>
      </c>
      <c r="L148" s="262"/>
      <c r="M148" s="263" t="s">
        <v>31</v>
      </c>
      <c r="N148" s="264" t="s">
        <v>52</v>
      </c>
      <c r="O148" s="86"/>
      <c r="P148" s="214">
        <f>O148*H148</f>
        <v>0</v>
      </c>
      <c r="Q148" s="214">
        <v>1</v>
      </c>
      <c r="R148" s="214">
        <f>Q148*H148</f>
        <v>121.86</v>
      </c>
      <c r="S148" s="214">
        <v>0</v>
      </c>
      <c r="T148" s="21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6" t="s">
        <v>192</v>
      </c>
      <c r="AT148" s="216" t="s">
        <v>219</v>
      </c>
      <c r="AU148" s="216" t="s">
        <v>20</v>
      </c>
      <c r="AY148" s="18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89</v>
      </c>
      <c r="BK148" s="217">
        <f>ROUND(I148*H148,2)</f>
        <v>0</v>
      </c>
      <c r="BL148" s="18" t="s">
        <v>137</v>
      </c>
      <c r="BM148" s="216" t="s">
        <v>593</v>
      </c>
    </row>
    <row r="149" s="13" customFormat="1">
      <c r="A149" s="13"/>
      <c r="B149" s="223"/>
      <c r="C149" s="224"/>
      <c r="D149" s="225" t="s">
        <v>141</v>
      </c>
      <c r="E149" s="224"/>
      <c r="F149" s="227" t="s">
        <v>594</v>
      </c>
      <c r="G149" s="224"/>
      <c r="H149" s="228">
        <v>121.86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141</v>
      </c>
      <c r="AU149" s="234" t="s">
        <v>20</v>
      </c>
      <c r="AV149" s="13" t="s">
        <v>20</v>
      </c>
      <c r="AW149" s="13" t="s">
        <v>4</v>
      </c>
      <c r="AX149" s="13" t="s">
        <v>89</v>
      </c>
      <c r="AY149" s="234" t="s">
        <v>130</v>
      </c>
    </row>
    <row r="150" s="2" customFormat="1" ht="24.15" customHeight="1">
      <c r="A150" s="40"/>
      <c r="B150" s="41"/>
      <c r="C150" s="206" t="s">
        <v>224</v>
      </c>
      <c r="D150" s="206" t="s">
        <v>132</v>
      </c>
      <c r="E150" s="207" t="s">
        <v>595</v>
      </c>
      <c r="F150" s="208" t="s">
        <v>596</v>
      </c>
      <c r="G150" s="209" t="s">
        <v>135</v>
      </c>
      <c r="H150" s="210">
        <v>100</v>
      </c>
      <c r="I150" s="211"/>
      <c r="J150" s="210">
        <f>ROUND(I150*H150,2)</f>
        <v>0</v>
      </c>
      <c r="K150" s="208" t="s">
        <v>136</v>
      </c>
      <c r="L150" s="46"/>
      <c r="M150" s="212" t="s">
        <v>31</v>
      </c>
      <c r="N150" s="213" t="s">
        <v>52</v>
      </c>
      <c r="O150" s="86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6" t="s">
        <v>137</v>
      </c>
      <c r="AT150" s="216" t="s">
        <v>132</v>
      </c>
      <c r="AU150" s="216" t="s">
        <v>20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89</v>
      </c>
      <c r="BK150" s="217">
        <f>ROUND(I150*H150,2)</f>
        <v>0</v>
      </c>
      <c r="BL150" s="18" t="s">
        <v>137</v>
      </c>
      <c r="BM150" s="216" t="s">
        <v>597</v>
      </c>
    </row>
    <row r="151" s="2" customFormat="1">
      <c r="A151" s="40"/>
      <c r="B151" s="41"/>
      <c r="C151" s="42"/>
      <c r="D151" s="218" t="s">
        <v>139</v>
      </c>
      <c r="E151" s="42"/>
      <c r="F151" s="219" t="s">
        <v>598</v>
      </c>
      <c r="G151" s="42"/>
      <c r="H151" s="42"/>
      <c r="I151" s="220"/>
      <c r="J151" s="42"/>
      <c r="K151" s="42"/>
      <c r="L151" s="46"/>
      <c r="M151" s="221"/>
      <c r="N151" s="22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139</v>
      </c>
      <c r="AU151" s="18" t="s">
        <v>20</v>
      </c>
    </row>
    <row r="152" s="13" customFormat="1">
      <c r="A152" s="13"/>
      <c r="B152" s="223"/>
      <c r="C152" s="224"/>
      <c r="D152" s="225" t="s">
        <v>141</v>
      </c>
      <c r="E152" s="226" t="s">
        <v>31</v>
      </c>
      <c r="F152" s="227" t="s">
        <v>273</v>
      </c>
      <c r="G152" s="224"/>
      <c r="H152" s="228">
        <v>100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141</v>
      </c>
      <c r="AU152" s="234" t="s">
        <v>20</v>
      </c>
      <c r="AV152" s="13" t="s">
        <v>20</v>
      </c>
      <c r="AW152" s="13" t="s">
        <v>40</v>
      </c>
      <c r="AX152" s="13" t="s">
        <v>81</v>
      </c>
      <c r="AY152" s="234" t="s">
        <v>130</v>
      </c>
    </row>
    <row r="153" s="14" customFormat="1">
      <c r="A153" s="14"/>
      <c r="B153" s="235"/>
      <c r="C153" s="236"/>
      <c r="D153" s="225" t="s">
        <v>141</v>
      </c>
      <c r="E153" s="237" t="s">
        <v>31</v>
      </c>
      <c r="F153" s="238" t="s">
        <v>204</v>
      </c>
      <c r="G153" s="236"/>
      <c r="H153" s="237" t="s">
        <v>31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141</v>
      </c>
      <c r="AU153" s="244" t="s">
        <v>20</v>
      </c>
      <c r="AV153" s="14" t="s">
        <v>89</v>
      </c>
      <c r="AW153" s="14" t="s">
        <v>40</v>
      </c>
      <c r="AX153" s="14" t="s">
        <v>81</v>
      </c>
      <c r="AY153" s="244" t="s">
        <v>130</v>
      </c>
    </row>
    <row r="154" s="15" customFormat="1">
      <c r="A154" s="15"/>
      <c r="B154" s="245"/>
      <c r="C154" s="246"/>
      <c r="D154" s="225" t="s">
        <v>141</v>
      </c>
      <c r="E154" s="247" t="s">
        <v>31</v>
      </c>
      <c r="F154" s="248" t="s">
        <v>144</v>
      </c>
      <c r="G154" s="246"/>
      <c r="H154" s="249">
        <v>100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5" t="s">
        <v>141</v>
      </c>
      <c r="AU154" s="255" t="s">
        <v>20</v>
      </c>
      <c r="AV154" s="15" t="s">
        <v>137</v>
      </c>
      <c r="AW154" s="15" t="s">
        <v>40</v>
      </c>
      <c r="AX154" s="15" t="s">
        <v>89</v>
      </c>
      <c r="AY154" s="255" t="s">
        <v>130</v>
      </c>
    </row>
    <row r="155" s="2" customFormat="1" ht="16.5" customHeight="1">
      <c r="A155" s="40"/>
      <c r="B155" s="41"/>
      <c r="C155" s="256" t="s">
        <v>231</v>
      </c>
      <c r="D155" s="256" t="s">
        <v>219</v>
      </c>
      <c r="E155" s="257" t="s">
        <v>599</v>
      </c>
      <c r="F155" s="258" t="s">
        <v>600</v>
      </c>
      <c r="G155" s="259" t="s">
        <v>601</v>
      </c>
      <c r="H155" s="260">
        <v>2</v>
      </c>
      <c r="I155" s="261"/>
      <c r="J155" s="260">
        <f>ROUND(I155*H155,2)</f>
        <v>0</v>
      </c>
      <c r="K155" s="258" t="s">
        <v>136</v>
      </c>
      <c r="L155" s="262"/>
      <c r="M155" s="263" t="s">
        <v>31</v>
      </c>
      <c r="N155" s="264" t="s">
        <v>52</v>
      </c>
      <c r="O155" s="86"/>
      <c r="P155" s="214">
        <f>O155*H155</f>
        <v>0</v>
      </c>
      <c r="Q155" s="214">
        <v>0.001</v>
      </c>
      <c r="R155" s="214">
        <f>Q155*H155</f>
        <v>0.002</v>
      </c>
      <c r="S155" s="214">
        <v>0</v>
      </c>
      <c r="T155" s="21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6" t="s">
        <v>192</v>
      </c>
      <c r="AT155" s="216" t="s">
        <v>219</v>
      </c>
      <c r="AU155" s="216" t="s">
        <v>20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89</v>
      </c>
      <c r="BK155" s="217">
        <f>ROUND(I155*H155,2)</f>
        <v>0</v>
      </c>
      <c r="BL155" s="18" t="s">
        <v>137</v>
      </c>
      <c r="BM155" s="216" t="s">
        <v>602</v>
      </c>
    </row>
    <row r="156" s="13" customFormat="1">
      <c r="A156" s="13"/>
      <c r="B156" s="223"/>
      <c r="C156" s="224"/>
      <c r="D156" s="225" t="s">
        <v>141</v>
      </c>
      <c r="E156" s="224"/>
      <c r="F156" s="227" t="s">
        <v>603</v>
      </c>
      <c r="G156" s="224"/>
      <c r="H156" s="228">
        <v>2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141</v>
      </c>
      <c r="AU156" s="234" t="s">
        <v>20</v>
      </c>
      <c r="AV156" s="13" t="s">
        <v>20</v>
      </c>
      <c r="AW156" s="13" t="s">
        <v>4</v>
      </c>
      <c r="AX156" s="13" t="s">
        <v>89</v>
      </c>
      <c r="AY156" s="234" t="s">
        <v>130</v>
      </c>
    </row>
    <row r="157" s="2" customFormat="1" ht="21.75" customHeight="1">
      <c r="A157" s="40"/>
      <c r="B157" s="41"/>
      <c r="C157" s="206" t="s">
        <v>8</v>
      </c>
      <c r="D157" s="206" t="s">
        <v>132</v>
      </c>
      <c r="E157" s="207" t="s">
        <v>604</v>
      </c>
      <c r="F157" s="208" t="s">
        <v>605</v>
      </c>
      <c r="G157" s="209" t="s">
        <v>135</v>
      </c>
      <c r="H157" s="210">
        <v>100</v>
      </c>
      <c r="I157" s="211"/>
      <c r="J157" s="210">
        <f>ROUND(I157*H157,2)</f>
        <v>0</v>
      </c>
      <c r="K157" s="208" t="s">
        <v>136</v>
      </c>
      <c r="L157" s="46"/>
      <c r="M157" s="212" t="s">
        <v>31</v>
      </c>
      <c r="N157" s="213" t="s">
        <v>52</v>
      </c>
      <c r="O157" s="86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137</v>
      </c>
      <c r="AT157" s="216" t="s">
        <v>132</v>
      </c>
      <c r="AU157" s="216" t="s">
        <v>20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89</v>
      </c>
      <c r="BK157" s="217">
        <f>ROUND(I157*H157,2)</f>
        <v>0</v>
      </c>
      <c r="BL157" s="18" t="s">
        <v>137</v>
      </c>
      <c r="BM157" s="216" t="s">
        <v>606</v>
      </c>
    </row>
    <row r="158" s="2" customFormat="1">
      <c r="A158" s="40"/>
      <c r="B158" s="41"/>
      <c r="C158" s="42"/>
      <c r="D158" s="218" t="s">
        <v>139</v>
      </c>
      <c r="E158" s="42"/>
      <c r="F158" s="219" t="s">
        <v>607</v>
      </c>
      <c r="G158" s="42"/>
      <c r="H158" s="42"/>
      <c r="I158" s="220"/>
      <c r="J158" s="42"/>
      <c r="K158" s="42"/>
      <c r="L158" s="46"/>
      <c r="M158" s="221"/>
      <c r="N158" s="22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139</v>
      </c>
      <c r="AU158" s="18" t="s">
        <v>20</v>
      </c>
    </row>
    <row r="159" s="13" customFormat="1">
      <c r="A159" s="13"/>
      <c r="B159" s="223"/>
      <c r="C159" s="224"/>
      <c r="D159" s="225" t="s">
        <v>141</v>
      </c>
      <c r="E159" s="226" t="s">
        <v>31</v>
      </c>
      <c r="F159" s="227" t="s">
        <v>273</v>
      </c>
      <c r="G159" s="224"/>
      <c r="H159" s="228">
        <v>100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141</v>
      </c>
      <c r="AU159" s="234" t="s">
        <v>20</v>
      </c>
      <c r="AV159" s="13" t="s">
        <v>20</v>
      </c>
      <c r="AW159" s="13" t="s">
        <v>40</v>
      </c>
      <c r="AX159" s="13" t="s">
        <v>81</v>
      </c>
      <c r="AY159" s="234" t="s">
        <v>130</v>
      </c>
    </row>
    <row r="160" s="14" customFormat="1">
      <c r="A160" s="14"/>
      <c r="B160" s="235"/>
      <c r="C160" s="236"/>
      <c r="D160" s="225" t="s">
        <v>141</v>
      </c>
      <c r="E160" s="237" t="s">
        <v>31</v>
      </c>
      <c r="F160" s="238" t="s">
        <v>204</v>
      </c>
      <c r="G160" s="236"/>
      <c r="H160" s="237" t="s">
        <v>31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141</v>
      </c>
      <c r="AU160" s="244" t="s">
        <v>20</v>
      </c>
      <c r="AV160" s="14" t="s">
        <v>89</v>
      </c>
      <c r="AW160" s="14" t="s">
        <v>40</v>
      </c>
      <c r="AX160" s="14" t="s">
        <v>81</v>
      </c>
      <c r="AY160" s="244" t="s">
        <v>130</v>
      </c>
    </row>
    <row r="161" s="15" customFormat="1">
      <c r="A161" s="15"/>
      <c r="B161" s="245"/>
      <c r="C161" s="246"/>
      <c r="D161" s="225" t="s">
        <v>141</v>
      </c>
      <c r="E161" s="247" t="s">
        <v>31</v>
      </c>
      <c r="F161" s="248" t="s">
        <v>144</v>
      </c>
      <c r="G161" s="246"/>
      <c r="H161" s="249">
        <v>100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141</v>
      </c>
      <c r="AU161" s="255" t="s">
        <v>20</v>
      </c>
      <c r="AV161" s="15" t="s">
        <v>137</v>
      </c>
      <c r="AW161" s="15" t="s">
        <v>40</v>
      </c>
      <c r="AX161" s="15" t="s">
        <v>89</v>
      </c>
      <c r="AY161" s="255" t="s">
        <v>130</v>
      </c>
    </row>
    <row r="162" s="2" customFormat="1" ht="21.75" customHeight="1">
      <c r="A162" s="40"/>
      <c r="B162" s="41"/>
      <c r="C162" s="206" t="s">
        <v>242</v>
      </c>
      <c r="D162" s="206" t="s">
        <v>132</v>
      </c>
      <c r="E162" s="207" t="s">
        <v>608</v>
      </c>
      <c r="F162" s="208" t="s">
        <v>609</v>
      </c>
      <c r="G162" s="209" t="s">
        <v>135</v>
      </c>
      <c r="H162" s="210">
        <v>104</v>
      </c>
      <c r="I162" s="211"/>
      <c r="J162" s="210">
        <f>ROUND(I162*H162,2)</f>
        <v>0</v>
      </c>
      <c r="K162" s="208" t="s">
        <v>136</v>
      </c>
      <c r="L162" s="46"/>
      <c r="M162" s="212" t="s">
        <v>31</v>
      </c>
      <c r="N162" s="213" t="s">
        <v>52</v>
      </c>
      <c r="O162" s="86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6" t="s">
        <v>137</v>
      </c>
      <c r="AT162" s="216" t="s">
        <v>132</v>
      </c>
      <c r="AU162" s="216" t="s">
        <v>20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89</v>
      </c>
      <c r="BK162" s="217">
        <f>ROUND(I162*H162,2)</f>
        <v>0</v>
      </c>
      <c r="BL162" s="18" t="s">
        <v>137</v>
      </c>
      <c r="BM162" s="216" t="s">
        <v>610</v>
      </c>
    </row>
    <row r="163" s="2" customFormat="1">
      <c r="A163" s="40"/>
      <c r="B163" s="41"/>
      <c r="C163" s="42"/>
      <c r="D163" s="218" t="s">
        <v>139</v>
      </c>
      <c r="E163" s="42"/>
      <c r="F163" s="219" t="s">
        <v>611</v>
      </c>
      <c r="G163" s="42"/>
      <c r="H163" s="42"/>
      <c r="I163" s="220"/>
      <c r="J163" s="42"/>
      <c r="K163" s="42"/>
      <c r="L163" s="46"/>
      <c r="M163" s="221"/>
      <c r="N163" s="22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139</v>
      </c>
      <c r="AU163" s="18" t="s">
        <v>20</v>
      </c>
    </row>
    <row r="164" s="13" customFormat="1">
      <c r="A164" s="13"/>
      <c r="B164" s="223"/>
      <c r="C164" s="224"/>
      <c r="D164" s="225" t="s">
        <v>141</v>
      </c>
      <c r="E164" s="226" t="s">
        <v>31</v>
      </c>
      <c r="F164" s="227" t="s">
        <v>612</v>
      </c>
      <c r="G164" s="224"/>
      <c r="H164" s="228">
        <v>104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141</v>
      </c>
      <c r="AU164" s="234" t="s">
        <v>20</v>
      </c>
      <c r="AV164" s="13" t="s">
        <v>20</v>
      </c>
      <c r="AW164" s="13" t="s">
        <v>40</v>
      </c>
      <c r="AX164" s="13" t="s">
        <v>81</v>
      </c>
      <c r="AY164" s="234" t="s">
        <v>130</v>
      </c>
    </row>
    <row r="165" s="14" customFormat="1">
      <c r="A165" s="14"/>
      <c r="B165" s="235"/>
      <c r="C165" s="236"/>
      <c r="D165" s="225" t="s">
        <v>141</v>
      </c>
      <c r="E165" s="237" t="s">
        <v>31</v>
      </c>
      <c r="F165" s="238" t="s">
        <v>204</v>
      </c>
      <c r="G165" s="236"/>
      <c r="H165" s="237" t="s">
        <v>31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141</v>
      </c>
      <c r="AU165" s="244" t="s">
        <v>20</v>
      </c>
      <c r="AV165" s="14" t="s">
        <v>89</v>
      </c>
      <c r="AW165" s="14" t="s">
        <v>40</v>
      </c>
      <c r="AX165" s="14" t="s">
        <v>81</v>
      </c>
      <c r="AY165" s="244" t="s">
        <v>130</v>
      </c>
    </row>
    <row r="166" s="15" customFormat="1">
      <c r="A166" s="15"/>
      <c r="B166" s="245"/>
      <c r="C166" s="246"/>
      <c r="D166" s="225" t="s">
        <v>141</v>
      </c>
      <c r="E166" s="247" t="s">
        <v>31</v>
      </c>
      <c r="F166" s="248" t="s">
        <v>144</v>
      </c>
      <c r="G166" s="246"/>
      <c r="H166" s="249">
        <v>104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141</v>
      </c>
      <c r="AU166" s="255" t="s">
        <v>20</v>
      </c>
      <c r="AV166" s="15" t="s">
        <v>137</v>
      </c>
      <c r="AW166" s="15" t="s">
        <v>40</v>
      </c>
      <c r="AX166" s="15" t="s">
        <v>89</v>
      </c>
      <c r="AY166" s="255" t="s">
        <v>130</v>
      </c>
    </row>
    <row r="167" s="2" customFormat="1" ht="24.15" customHeight="1">
      <c r="A167" s="40"/>
      <c r="B167" s="41"/>
      <c r="C167" s="206" t="s">
        <v>249</v>
      </c>
      <c r="D167" s="206" t="s">
        <v>132</v>
      </c>
      <c r="E167" s="207" t="s">
        <v>613</v>
      </c>
      <c r="F167" s="208" t="s">
        <v>614</v>
      </c>
      <c r="G167" s="209" t="s">
        <v>135</v>
      </c>
      <c r="H167" s="210">
        <v>100</v>
      </c>
      <c r="I167" s="211"/>
      <c r="J167" s="210">
        <f>ROUND(I167*H167,2)</f>
        <v>0</v>
      </c>
      <c r="K167" s="208" t="s">
        <v>136</v>
      </c>
      <c r="L167" s="46"/>
      <c r="M167" s="212" t="s">
        <v>31</v>
      </c>
      <c r="N167" s="213" t="s">
        <v>52</v>
      </c>
      <c r="O167" s="86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6" t="s">
        <v>137</v>
      </c>
      <c r="AT167" s="216" t="s">
        <v>132</v>
      </c>
      <c r="AU167" s="216" t="s">
        <v>20</v>
      </c>
      <c r="AY167" s="18" t="s">
        <v>130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89</v>
      </c>
      <c r="BK167" s="217">
        <f>ROUND(I167*H167,2)</f>
        <v>0</v>
      </c>
      <c r="BL167" s="18" t="s">
        <v>137</v>
      </c>
      <c r="BM167" s="216" t="s">
        <v>615</v>
      </c>
    </row>
    <row r="168" s="2" customFormat="1">
      <c r="A168" s="40"/>
      <c r="B168" s="41"/>
      <c r="C168" s="42"/>
      <c r="D168" s="218" t="s">
        <v>139</v>
      </c>
      <c r="E168" s="42"/>
      <c r="F168" s="219" t="s">
        <v>616</v>
      </c>
      <c r="G168" s="42"/>
      <c r="H168" s="42"/>
      <c r="I168" s="220"/>
      <c r="J168" s="42"/>
      <c r="K168" s="42"/>
      <c r="L168" s="46"/>
      <c r="M168" s="221"/>
      <c r="N168" s="22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139</v>
      </c>
      <c r="AU168" s="18" t="s">
        <v>20</v>
      </c>
    </row>
    <row r="169" s="13" customFormat="1">
      <c r="A169" s="13"/>
      <c r="B169" s="223"/>
      <c r="C169" s="224"/>
      <c r="D169" s="225" t="s">
        <v>141</v>
      </c>
      <c r="E169" s="226" t="s">
        <v>31</v>
      </c>
      <c r="F169" s="227" t="s">
        <v>273</v>
      </c>
      <c r="G169" s="224"/>
      <c r="H169" s="228">
        <v>100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141</v>
      </c>
      <c r="AU169" s="234" t="s">
        <v>20</v>
      </c>
      <c r="AV169" s="13" t="s">
        <v>20</v>
      </c>
      <c r="AW169" s="13" t="s">
        <v>40</v>
      </c>
      <c r="AX169" s="13" t="s">
        <v>81</v>
      </c>
      <c r="AY169" s="234" t="s">
        <v>130</v>
      </c>
    </row>
    <row r="170" s="14" customFormat="1">
      <c r="A170" s="14"/>
      <c r="B170" s="235"/>
      <c r="C170" s="236"/>
      <c r="D170" s="225" t="s">
        <v>141</v>
      </c>
      <c r="E170" s="237" t="s">
        <v>31</v>
      </c>
      <c r="F170" s="238" t="s">
        <v>204</v>
      </c>
      <c r="G170" s="236"/>
      <c r="H170" s="237" t="s">
        <v>31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141</v>
      </c>
      <c r="AU170" s="244" t="s">
        <v>20</v>
      </c>
      <c r="AV170" s="14" t="s">
        <v>89</v>
      </c>
      <c r="AW170" s="14" t="s">
        <v>40</v>
      </c>
      <c r="AX170" s="14" t="s">
        <v>81</v>
      </c>
      <c r="AY170" s="244" t="s">
        <v>130</v>
      </c>
    </row>
    <row r="171" s="15" customFormat="1">
      <c r="A171" s="15"/>
      <c r="B171" s="245"/>
      <c r="C171" s="246"/>
      <c r="D171" s="225" t="s">
        <v>141</v>
      </c>
      <c r="E171" s="247" t="s">
        <v>31</v>
      </c>
      <c r="F171" s="248" t="s">
        <v>144</v>
      </c>
      <c r="G171" s="246"/>
      <c r="H171" s="249">
        <v>100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5" t="s">
        <v>141</v>
      </c>
      <c r="AU171" s="255" t="s">
        <v>20</v>
      </c>
      <c r="AV171" s="15" t="s">
        <v>137</v>
      </c>
      <c r="AW171" s="15" t="s">
        <v>40</v>
      </c>
      <c r="AX171" s="15" t="s">
        <v>89</v>
      </c>
      <c r="AY171" s="255" t="s">
        <v>130</v>
      </c>
    </row>
    <row r="172" s="12" customFormat="1" ht="22.8" customHeight="1">
      <c r="A172" s="12"/>
      <c r="B172" s="190"/>
      <c r="C172" s="191"/>
      <c r="D172" s="192" t="s">
        <v>80</v>
      </c>
      <c r="E172" s="204" t="s">
        <v>20</v>
      </c>
      <c r="F172" s="204" t="s">
        <v>197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SUM(P173:P177)</f>
        <v>0</v>
      </c>
      <c r="Q172" s="198"/>
      <c r="R172" s="199">
        <f>SUM(R173:R177)</f>
        <v>0</v>
      </c>
      <c r="S172" s="198"/>
      <c r="T172" s="200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89</v>
      </c>
      <c r="AT172" s="202" t="s">
        <v>80</v>
      </c>
      <c r="AU172" s="202" t="s">
        <v>89</v>
      </c>
      <c r="AY172" s="201" t="s">
        <v>130</v>
      </c>
      <c r="BK172" s="203">
        <f>SUM(BK173:BK177)</f>
        <v>0</v>
      </c>
    </row>
    <row r="173" s="2" customFormat="1" ht="21.75" customHeight="1">
      <c r="A173" s="40"/>
      <c r="B173" s="41"/>
      <c r="C173" s="206" t="s">
        <v>255</v>
      </c>
      <c r="D173" s="206" t="s">
        <v>132</v>
      </c>
      <c r="E173" s="207" t="s">
        <v>617</v>
      </c>
      <c r="F173" s="208" t="s">
        <v>618</v>
      </c>
      <c r="G173" s="209" t="s">
        <v>164</v>
      </c>
      <c r="H173" s="210">
        <v>1.28</v>
      </c>
      <c r="I173" s="211"/>
      <c r="J173" s="210">
        <f>ROUND(I173*H173,2)</f>
        <v>0</v>
      </c>
      <c r="K173" s="208" t="s">
        <v>136</v>
      </c>
      <c r="L173" s="46"/>
      <c r="M173" s="212" t="s">
        <v>31</v>
      </c>
      <c r="N173" s="213" t="s">
        <v>52</v>
      </c>
      <c r="O173" s="86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6" t="s">
        <v>137</v>
      </c>
      <c r="AT173" s="216" t="s">
        <v>132</v>
      </c>
      <c r="AU173" s="216" t="s">
        <v>20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89</v>
      </c>
      <c r="BK173" s="217">
        <f>ROUND(I173*H173,2)</f>
        <v>0</v>
      </c>
      <c r="BL173" s="18" t="s">
        <v>137</v>
      </c>
      <c r="BM173" s="216" t="s">
        <v>619</v>
      </c>
    </row>
    <row r="174" s="2" customFormat="1">
      <c r="A174" s="40"/>
      <c r="B174" s="41"/>
      <c r="C174" s="42"/>
      <c r="D174" s="218" t="s">
        <v>139</v>
      </c>
      <c r="E174" s="42"/>
      <c r="F174" s="219" t="s">
        <v>620</v>
      </c>
      <c r="G174" s="42"/>
      <c r="H174" s="42"/>
      <c r="I174" s="220"/>
      <c r="J174" s="42"/>
      <c r="K174" s="42"/>
      <c r="L174" s="46"/>
      <c r="M174" s="221"/>
      <c r="N174" s="22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139</v>
      </c>
      <c r="AU174" s="18" t="s">
        <v>20</v>
      </c>
    </row>
    <row r="175" s="13" customFormat="1">
      <c r="A175" s="13"/>
      <c r="B175" s="223"/>
      <c r="C175" s="224"/>
      <c r="D175" s="225" t="s">
        <v>141</v>
      </c>
      <c r="E175" s="226" t="s">
        <v>31</v>
      </c>
      <c r="F175" s="227" t="s">
        <v>621</v>
      </c>
      <c r="G175" s="224"/>
      <c r="H175" s="228">
        <v>1.28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141</v>
      </c>
      <c r="AU175" s="234" t="s">
        <v>20</v>
      </c>
      <c r="AV175" s="13" t="s">
        <v>20</v>
      </c>
      <c r="AW175" s="13" t="s">
        <v>40</v>
      </c>
      <c r="AX175" s="13" t="s">
        <v>81</v>
      </c>
      <c r="AY175" s="234" t="s">
        <v>130</v>
      </c>
    </row>
    <row r="176" s="14" customFormat="1">
      <c r="A176" s="14"/>
      <c r="B176" s="235"/>
      <c r="C176" s="236"/>
      <c r="D176" s="225" t="s">
        <v>141</v>
      </c>
      <c r="E176" s="237" t="s">
        <v>31</v>
      </c>
      <c r="F176" s="238" t="s">
        <v>204</v>
      </c>
      <c r="G176" s="236"/>
      <c r="H176" s="237" t="s">
        <v>31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141</v>
      </c>
      <c r="AU176" s="244" t="s">
        <v>20</v>
      </c>
      <c r="AV176" s="14" t="s">
        <v>89</v>
      </c>
      <c r="AW176" s="14" t="s">
        <v>40</v>
      </c>
      <c r="AX176" s="14" t="s">
        <v>81</v>
      </c>
      <c r="AY176" s="244" t="s">
        <v>130</v>
      </c>
    </row>
    <row r="177" s="15" customFormat="1">
      <c r="A177" s="15"/>
      <c r="B177" s="245"/>
      <c r="C177" s="246"/>
      <c r="D177" s="225" t="s">
        <v>141</v>
      </c>
      <c r="E177" s="247" t="s">
        <v>31</v>
      </c>
      <c r="F177" s="248" t="s">
        <v>144</v>
      </c>
      <c r="G177" s="246"/>
      <c r="H177" s="249">
        <v>1.28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141</v>
      </c>
      <c r="AU177" s="255" t="s">
        <v>20</v>
      </c>
      <c r="AV177" s="15" t="s">
        <v>137</v>
      </c>
      <c r="AW177" s="15" t="s">
        <v>40</v>
      </c>
      <c r="AX177" s="15" t="s">
        <v>89</v>
      </c>
      <c r="AY177" s="255" t="s">
        <v>130</v>
      </c>
    </row>
    <row r="178" s="12" customFormat="1" ht="22.8" customHeight="1">
      <c r="A178" s="12"/>
      <c r="B178" s="190"/>
      <c r="C178" s="191"/>
      <c r="D178" s="192" t="s">
        <v>80</v>
      </c>
      <c r="E178" s="204" t="s">
        <v>137</v>
      </c>
      <c r="F178" s="204" t="s">
        <v>211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SUM(P179:P197)</f>
        <v>0</v>
      </c>
      <c r="Q178" s="198"/>
      <c r="R178" s="199">
        <f>SUM(R179:R197)</f>
        <v>14.487120000000001</v>
      </c>
      <c r="S178" s="198"/>
      <c r="T178" s="200">
        <f>SUM(T179:T197)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89</v>
      </c>
      <c r="AT178" s="202" t="s">
        <v>80</v>
      </c>
      <c r="AU178" s="202" t="s">
        <v>89</v>
      </c>
      <c r="AY178" s="201" t="s">
        <v>130</v>
      </c>
      <c r="BK178" s="203">
        <f>SUM(BK179:BK197)</f>
        <v>0</v>
      </c>
    </row>
    <row r="179" s="2" customFormat="1" ht="21.75" customHeight="1">
      <c r="A179" s="40"/>
      <c r="B179" s="41"/>
      <c r="C179" s="206" t="s">
        <v>262</v>
      </c>
      <c r="D179" s="206" t="s">
        <v>132</v>
      </c>
      <c r="E179" s="207" t="s">
        <v>622</v>
      </c>
      <c r="F179" s="208" t="s">
        <v>623</v>
      </c>
      <c r="G179" s="209" t="s">
        <v>135</v>
      </c>
      <c r="H179" s="210">
        <v>36</v>
      </c>
      <c r="I179" s="211"/>
      <c r="J179" s="210">
        <f>ROUND(I179*H179,2)</f>
        <v>0</v>
      </c>
      <c r="K179" s="208" t="s">
        <v>136</v>
      </c>
      <c r="L179" s="46"/>
      <c r="M179" s="212" t="s">
        <v>31</v>
      </c>
      <c r="N179" s="213" t="s">
        <v>52</v>
      </c>
      <c r="O179" s="86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6" t="s">
        <v>137</v>
      </c>
      <c r="AT179" s="216" t="s">
        <v>132</v>
      </c>
      <c r="AU179" s="216" t="s">
        <v>20</v>
      </c>
      <c r="AY179" s="18" t="s">
        <v>130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89</v>
      </c>
      <c r="BK179" s="217">
        <f>ROUND(I179*H179,2)</f>
        <v>0</v>
      </c>
      <c r="BL179" s="18" t="s">
        <v>137</v>
      </c>
      <c r="BM179" s="216" t="s">
        <v>624</v>
      </c>
    </row>
    <row r="180" s="2" customFormat="1">
      <c r="A180" s="40"/>
      <c r="B180" s="41"/>
      <c r="C180" s="42"/>
      <c r="D180" s="218" t="s">
        <v>139</v>
      </c>
      <c r="E180" s="42"/>
      <c r="F180" s="219" t="s">
        <v>625</v>
      </c>
      <c r="G180" s="42"/>
      <c r="H180" s="42"/>
      <c r="I180" s="220"/>
      <c r="J180" s="42"/>
      <c r="K180" s="42"/>
      <c r="L180" s="46"/>
      <c r="M180" s="221"/>
      <c r="N180" s="22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139</v>
      </c>
      <c r="AU180" s="18" t="s">
        <v>20</v>
      </c>
    </row>
    <row r="181" s="13" customFormat="1">
      <c r="A181" s="13"/>
      <c r="B181" s="223"/>
      <c r="C181" s="224"/>
      <c r="D181" s="225" t="s">
        <v>141</v>
      </c>
      <c r="E181" s="226" t="s">
        <v>31</v>
      </c>
      <c r="F181" s="227" t="s">
        <v>345</v>
      </c>
      <c r="G181" s="224"/>
      <c r="H181" s="228">
        <v>36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141</v>
      </c>
      <c r="AU181" s="234" t="s">
        <v>20</v>
      </c>
      <c r="AV181" s="13" t="s">
        <v>20</v>
      </c>
      <c r="AW181" s="13" t="s">
        <v>40</v>
      </c>
      <c r="AX181" s="13" t="s">
        <v>81</v>
      </c>
      <c r="AY181" s="234" t="s">
        <v>130</v>
      </c>
    </row>
    <row r="182" s="15" customFormat="1">
      <c r="A182" s="15"/>
      <c r="B182" s="245"/>
      <c r="C182" s="246"/>
      <c r="D182" s="225" t="s">
        <v>141</v>
      </c>
      <c r="E182" s="247" t="s">
        <v>31</v>
      </c>
      <c r="F182" s="248" t="s">
        <v>144</v>
      </c>
      <c r="G182" s="246"/>
      <c r="H182" s="249">
        <v>36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141</v>
      </c>
      <c r="AU182" s="255" t="s">
        <v>20</v>
      </c>
      <c r="AV182" s="15" t="s">
        <v>137</v>
      </c>
      <c r="AW182" s="15" t="s">
        <v>40</v>
      </c>
      <c r="AX182" s="15" t="s">
        <v>89</v>
      </c>
      <c r="AY182" s="255" t="s">
        <v>130</v>
      </c>
    </row>
    <row r="183" s="2" customFormat="1" ht="24.15" customHeight="1">
      <c r="A183" s="40"/>
      <c r="B183" s="41"/>
      <c r="C183" s="206" t="s">
        <v>269</v>
      </c>
      <c r="D183" s="206" t="s">
        <v>132</v>
      </c>
      <c r="E183" s="207" t="s">
        <v>232</v>
      </c>
      <c r="F183" s="208" t="s">
        <v>626</v>
      </c>
      <c r="G183" s="209" t="s">
        <v>164</v>
      </c>
      <c r="H183" s="210">
        <v>2.5</v>
      </c>
      <c r="I183" s="211"/>
      <c r="J183" s="210">
        <f>ROUND(I183*H183,2)</f>
        <v>0</v>
      </c>
      <c r="K183" s="208" t="s">
        <v>136</v>
      </c>
      <c r="L183" s="46"/>
      <c r="M183" s="212" t="s">
        <v>31</v>
      </c>
      <c r="N183" s="213" t="s">
        <v>52</v>
      </c>
      <c r="O183" s="86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6" t="s">
        <v>137</v>
      </c>
      <c r="AT183" s="216" t="s">
        <v>132</v>
      </c>
      <c r="AU183" s="216" t="s">
        <v>20</v>
      </c>
      <c r="AY183" s="18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89</v>
      </c>
      <c r="BK183" s="217">
        <f>ROUND(I183*H183,2)</f>
        <v>0</v>
      </c>
      <c r="BL183" s="18" t="s">
        <v>137</v>
      </c>
      <c r="BM183" s="216" t="s">
        <v>234</v>
      </c>
    </row>
    <row r="184" s="2" customFormat="1">
      <c r="A184" s="40"/>
      <c r="B184" s="41"/>
      <c r="C184" s="42"/>
      <c r="D184" s="218" t="s">
        <v>139</v>
      </c>
      <c r="E184" s="42"/>
      <c r="F184" s="219" t="s">
        <v>235</v>
      </c>
      <c r="G184" s="42"/>
      <c r="H184" s="42"/>
      <c r="I184" s="220"/>
      <c r="J184" s="42"/>
      <c r="K184" s="42"/>
      <c r="L184" s="46"/>
      <c r="M184" s="221"/>
      <c r="N184" s="22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139</v>
      </c>
      <c r="AU184" s="18" t="s">
        <v>20</v>
      </c>
    </row>
    <row r="185" s="13" customFormat="1">
      <c r="A185" s="13"/>
      <c r="B185" s="223"/>
      <c r="C185" s="224"/>
      <c r="D185" s="225" t="s">
        <v>141</v>
      </c>
      <c r="E185" s="226" t="s">
        <v>31</v>
      </c>
      <c r="F185" s="227" t="s">
        <v>627</v>
      </c>
      <c r="G185" s="224"/>
      <c r="H185" s="228">
        <v>2.5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141</v>
      </c>
      <c r="AU185" s="234" t="s">
        <v>20</v>
      </c>
      <c r="AV185" s="13" t="s">
        <v>20</v>
      </c>
      <c r="AW185" s="13" t="s">
        <v>40</v>
      </c>
      <c r="AX185" s="13" t="s">
        <v>81</v>
      </c>
      <c r="AY185" s="234" t="s">
        <v>130</v>
      </c>
    </row>
    <row r="186" s="14" customFormat="1">
      <c r="A186" s="14"/>
      <c r="B186" s="235"/>
      <c r="C186" s="236"/>
      <c r="D186" s="225" t="s">
        <v>141</v>
      </c>
      <c r="E186" s="237" t="s">
        <v>31</v>
      </c>
      <c r="F186" s="238" t="s">
        <v>230</v>
      </c>
      <c r="G186" s="236"/>
      <c r="H186" s="237" t="s">
        <v>31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141</v>
      </c>
      <c r="AU186" s="244" t="s">
        <v>20</v>
      </c>
      <c r="AV186" s="14" t="s">
        <v>89</v>
      </c>
      <c r="AW186" s="14" t="s">
        <v>40</v>
      </c>
      <c r="AX186" s="14" t="s">
        <v>81</v>
      </c>
      <c r="AY186" s="244" t="s">
        <v>130</v>
      </c>
    </row>
    <row r="187" s="15" customFormat="1">
      <c r="A187" s="15"/>
      <c r="B187" s="245"/>
      <c r="C187" s="246"/>
      <c r="D187" s="225" t="s">
        <v>141</v>
      </c>
      <c r="E187" s="247" t="s">
        <v>31</v>
      </c>
      <c r="F187" s="248" t="s">
        <v>144</v>
      </c>
      <c r="G187" s="246"/>
      <c r="H187" s="249">
        <v>2.5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5" t="s">
        <v>141</v>
      </c>
      <c r="AU187" s="255" t="s">
        <v>20</v>
      </c>
      <c r="AV187" s="15" t="s">
        <v>137</v>
      </c>
      <c r="AW187" s="15" t="s">
        <v>40</v>
      </c>
      <c r="AX187" s="15" t="s">
        <v>89</v>
      </c>
      <c r="AY187" s="255" t="s">
        <v>130</v>
      </c>
    </row>
    <row r="188" s="2" customFormat="1" ht="21.75" customHeight="1">
      <c r="A188" s="40"/>
      <c r="B188" s="41"/>
      <c r="C188" s="206" t="s">
        <v>7</v>
      </c>
      <c r="D188" s="206" t="s">
        <v>132</v>
      </c>
      <c r="E188" s="207" t="s">
        <v>628</v>
      </c>
      <c r="F188" s="208" t="s">
        <v>629</v>
      </c>
      <c r="G188" s="209" t="s">
        <v>164</v>
      </c>
      <c r="H188" s="210">
        <v>10</v>
      </c>
      <c r="I188" s="211"/>
      <c r="J188" s="210">
        <f>ROUND(I188*H188,2)</f>
        <v>0</v>
      </c>
      <c r="K188" s="208" t="s">
        <v>136</v>
      </c>
      <c r="L188" s="46"/>
      <c r="M188" s="212" t="s">
        <v>31</v>
      </c>
      <c r="N188" s="213" t="s">
        <v>52</v>
      </c>
      <c r="O188" s="86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6" t="s">
        <v>137</v>
      </c>
      <c r="AT188" s="216" t="s">
        <v>132</v>
      </c>
      <c r="AU188" s="216" t="s">
        <v>20</v>
      </c>
      <c r="AY188" s="18" t="s">
        <v>130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89</v>
      </c>
      <c r="BK188" s="217">
        <f>ROUND(I188*H188,2)</f>
        <v>0</v>
      </c>
      <c r="BL188" s="18" t="s">
        <v>137</v>
      </c>
      <c r="BM188" s="216" t="s">
        <v>630</v>
      </c>
    </row>
    <row r="189" s="2" customFormat="1">
      <c r="A189" s="40"/>
      <c r="B189" s="41"/>
      <c r="C189" s="42"/>
      <c r="D189" s="218" t="s">
        <v>139</v>
      </c>
      <c r="E189" s="42"/>
      <c r="F189" s="219" t="s">
        <v>631</v>
      </c>
      <c r="G189" s="42"/>
      <c r="H189" s="42"/>
      <c r="I189" s="220"/>
      <c r="J189" s="42"/>
      <c r="K189" s="42"/>
      <c r="L189" s="46"/>
      <c r="M189" s="221"/>
      <c r="N189" s="22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139</v>
      </c>
      <c r="AU189" s="18" t="s">
        <v>20</v>
      </c>
    </row>
    <row r="190" s="13" customFormat="1">
      <c r="A190" s="13"/>
      <c r="B190" s="223"/>
      <c r="C190" s="224"/>
      <c r="D190" s="225" t="s">
        <v>141</v>
      </c>
      <c r="E190" s="226" t="s">
        <v>31</v>
      </c>
      <c r="F190" s="227" t="s">
        <v>632</v>
      </c>
      <c r="G190" s="224"/>
      <c r="H190" s="228">
        <v>10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141</v>
      </c>
      <c r="AU190" s="234" t="s">
        <v>20</v>
      </c>
      <c r="AV190" s="13" t="s">
        <v>20</v>
      </c>
      <c r="AW190" s="13" t="s">
        <v>40</v>
      </c>
      <c r="AX190" s="13" t="s">
        <v>81</v>
      </c>
      <c r="AY190" s="234" t="s">
        <v>130</v>
      </c>
    </row>
    <row r="191" s="14" customFormat="1">
      <c r="A191" s="14"/>
      <c r="B191" s="235"/>
      <c r="C191" s="236"/>
      <c r="D191" s="225" t="s">
        <v>141</v>
      </c>
      <c r="E191" s="237" t="s">
        <v>31</v>
      </c>
      <c r="F191" s="238" t="s">
        <v>204</v>
      </c>
      <c r="G191" s="236"/>
      <c r="H191" s="237" t="s">
        <v>31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141</v>
      </c>
      <c r="AU191" s="244" t="s">
        <v>20</v>
      </c>
      <c r="AV191" s="14" t="s">
        <v>89</v>
      </c>
      <c r="AW191" s="14" t="s">
        <v>40</v>
      </c>
      <c r="AX191" s="14" t="s">
        <v>81</v>
      </c>
      <c r="AY191" s="244" t="s">
        <v>130</v>
      </c>
    </row>
    <row r="192" s="15" customFormat="1">
      <c r="A192" s="15"/>
      <c r="B192" s="245"/>
      <c r="C192" s="246"/>
      <c r="D192" s="225" t="s">
        <v>141</v>
      </c>
      <c r="E192" s="247" t="s">
        <v>31</v>
      </c>
      <c r="F192" s="248" t="s">
        <v>144</v>
      </c>
      <c r="G192" s="246"/>
      <c r="H192" s="249">
        <v>10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5" t="s">
        <v>141</v>
      </c>
      <c r="AU192" s="255" t="s">
        <v>20</v>
      </c>
      <c r="AV192" s="15" t="s">
        <v>137</v>
      </c>
      <c r="AW192" s="15" t="s">
        <v>40</v>
      </c>
      <c r="AX192" s="15" t="s">
        <v>89</v>
      </c>
      <c r="AY192" s="255" t="s">
        <v>130</v>
      </c>
    </row>
    <row r="193" s="2" customFormat="1" ht="24.15" customHeight="1">
      <c r="A193" s="40"/>
      <c r="B193" s="41"/>
      <c r="C193" s="206" t="s">
        <v>278</v>
      </c>
      <c r="D193" s="206" t="s">
        <v>132</v>
      </c>
      <c r="E193" s="207" t="s">
        <v>237</v>
      </c>
      <c r="F193" s="208" t="s">
        <v>238</v>
      </c>
      <c r="G193" s="209" t="s">
        <v>135</v>
      </c>
      <c r="H193" s="210">
        <v>36</v>
      </c>
      <c r="I193" s="211"/>
      <c r="J193" s="210">
        <f>ROUND(I193*H193,2)</f>
        <v>0</v>
      </c>
      <c r="K193" s="208" t="s">
        <v>136</v>
      </c>
      <c r="L193" s="46"/>
      <c r="M193" s="212" t="s">
        <v>31</v>
      </c>
      <c r="N193" s="213" t="s">
        <v>52</v>
      </c>
      <c r="O193" s="86"/>
      <c r="P193" s="214">
        <f>O193*H193</f>
        <v>0</v>
      </c>
      <c r="Q193" s="214">
        <v>0.40242</v>
      </c>
      <c r="R193" s="214">
        <f>Q193*H193</f>
        <v>14.487120000000001</v>
      </c>
      <c r="S193" s="214">
        <v>0</v>
      </c>
      <c r="T193" s="21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6" t="s">
        <v>137</v>
      </c>
      <c r="AT193" s="216" t="s">
        <v>132</v>
      </c>
      <c r="AU193" s="216" t="s">
        <v>20</v>
      </c>
      <c r="AY193" s="18" t="s">
        <v>130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89</v>
      </c>
      <c r="BK193" s="217">
        <f>ROUND(I193*H193,2)</f>
        <v>0</v>
      </c>
      <c r="BL193" s="18" t="s">
        <v>137</v>
      </c>
      <c r="BM193" s="216" t="s">
        <v>239</v>
      </c>
    </row>
    <row r="194" s="2" customFormat="1">
      <c r="A194" s="40"/>
      <c r="B194" s="41"/>
      <c r="C194" s="42"/>
      <c r="D194" s="218" t="s">
        <v>139</v>
      </c>
      <c r="E194" s="42"/>
      <c r="F194" s="219" t="s">
        <v>240</v>
      </c>
      <c r="G194" s="42"/>
      <c r="H194" s="42"/>
      <c r="I194" s="220"/>
      <c r="J194" s="42"/>
      <c r="K194" s="42"/>
      <c r="L194" s="46"/>
      <c r="M194" s="221"/>
      <c r="N194" s="22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139</v>
      </c>
      <c r="AU194" s="18" t="s">
        <v>20</v>
      </c>
    </row>
    <row r="195" s="13" customFormat="1">
      <c r="A195" s="13"/>
      <c r="B195" s="223"/>
      <c r="C195" s="224"/>
      <c r="D195" s="225" t="s">
        <v>141</v>
      </c>
      <c r="E195" s="226" t="s">
        <v>31</v>
      </c>
      <c r="F195" s="227" t="s">
        <v>345</v>
      </c>
      <c r="G195" s="224"/>
      <c r="H195" s="228">
        <v>36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141</v>
      </c>
      <c r="AU195" s="234" t="s">
        <v>20</v>
      </c>
      <c r="AV195" s="13" t="s">
        <v>20</v>
      </c>
      <c r="AW195" s="13" t="s">
        <v>40</v>
      </c>
      <c r="AX195" s="13" t="s">
        <v>81</v>
      </c>
      <c r="AY195" s="234" t="s">
        <v>130</v>
      </c>
    </row>
    <row r="196" s="14" customFormat="1">
      <c r="A196" s="14"/>
      <c r="B196" s="235"/>
      <c r="C196" s="236"/>
      <c r="D196" s="225" t="s">
        <v>141</v>
      </c>
      <c r="E196" s="237" t="s">
        <v>31</v>
      </c>
      <c r="F196" s="238" t="s">
        <v>204</v>
      </c>
      <c r="G196" s="236"/>
      <c r="H196" s="237" t="s">
        <v>31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141</v>
      </c>
      <c r="AU196" s="244" t="s">
        <v>20</v>
      </c>
      <c r="AV196" s="14" t="s">
        <v>89</v>
      </c>
      <c r="AW196" s="14" t="s">
        <v>40</v>
      </c>
      <c r="AX196" s="14" t="s">
        <v>81</v>
      </c>
      <c r="AY196" s="244" t="s">
        <v>130</v>
      </c>
    </row>
    <row r="197" s="15" customFormat="1">
      <c r="A197" s="15"/>
      <c r="B197" s="245"/>
      <c r="C197" s="246"/>
      <c r="D197" s="225" t="s">
        <v>141</v>
      </c>
      <c r="E197" s="247" t="s">
        <v>31</v>
      </c>
      <c r="F197" s="248" t="s">
        <v>144</v>
      </c>
      <c r="G197" s="246"/>
      <c r="H197" s="249">
        <v>36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5" t="s">
        <v>141</v>
      </c>
      <c r="AU197" s="255" t="s">
        <v>20</v>
      </c>
      <c r="AV197" s="15" t="s">
        <v>137</v>
      </c>
      <c r="AW197" s="15" t="s">
        <v>40</v>
      </c>
      <c r="AX197" s="15" t="s">
        <v>89</v>
      </c>
      <c r="AY197" s="255" t="s">
        <v>130</v>
      </c>
    </row>
    <row r="198" s="12" customFormat="1" ht="22.8" customHeight="1">
      <c r="A198" s="12"/>
      <c r="B198" s="190"/>
      <c r="C198" s="191"/>
      <c r="D198" s="192" t="s">
        <v>80</v>
      </c>
      <c r="E198" s="204" t="s">
        <v>173</v>
      </c>
      <c r="F198" s="204" t="s">
        <v>241</v>
      </c>
      <c r="G198" s="191"/>
      <c r="H198" s="191"/>
      <c r="I198" s="194"/>
      <c r="J198" s="205">
        <f>BK198</f>
        <v>0</v>
      </c>
      <c r="K198" s="191"/>
      <c r="L198" s="196"/>
      <c r="M198" s="197"/>
      <c r="N198" s="198"/>
      <c r="O198" s="198"/>
      <c r="P198" s="199">
        <f>SUM(P199:P221)</f>
        <v>0</v>
      </c>
      <c r="Q198" s="198"/>
      <c r="R198" s="199">
        <f>SUM(R199:R221)</f>
        <v>5.4504000000000001</v>
      </c>
      <c r="S198" s="198"/>
      <c r="T198" s="200">
        <f>SUM(T199:T221)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89</v>
      </c>
      <c r="AT198" s="202" t="s">
        <v>80</v>
      </c>
      <c r="AU198" s="202" t="s">
        <v>89</v>
      </c>
      <c r="AY198" s="201" t="s">
        <v>130</v>
      </c>
      <c r="BK198" s="203">
        <f>SUM(BK199:BK221)</f>
        <v>0</v>
      </c>
    </row>
    <row r="199" s="2" customFormat="1" ht="21.75" customHeight="1">
      <c r="A199" s="40"/>
      <c r="B199" s="41"/>
      <c r="C199" s="206" t="s">
        <v>283</v>
      </c>
      <c r="D199" s="206" t="s">
        <v>132</v>
      </c>
      <c r="E199" s="207" t="s">
        <v>243</v>
      </c>
      <c r="F199" s="208" t="s">
        <v>244</v>
      </c>
      <c r="G199" s="209" t="s">
        <v>135</v>
      </c>
      <c r="H199" s="210">
        <v>208</v>
      </c>
      <c r="I199" s="211"/>
      <c r="J199" s="210">
        <f>ROUND(I199*H199,2)</f>
        <v>0</v>
      </c>
      <c r="K199" s="208" t="s">
        <v>136</v>
      </c>
      <c r="L199" s="46"/>
      <c r="M199" s="212" t="s">
        <v>31</v>
      </c>
      <c r="N199" s="213" t="s">
        <v>52</v>
      </c>
      <c r="O199" s="86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6" t="s">
        <v>137</v>
      </c>
      <c r="AT199" s="216" t="s">
        <v>132</v>
      </c>
      <c r="AU199" s="216" t="s">
        <v>20</v>
      </c>
      <c r="AY199" s="18" t="s">
        <v>130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89</v>
      </c>
      <c r="BK199" s="217">
        <f>ROUND(I199*H199,2)</f>
        <v>0</v>
      </c>
      <c r="BL199" s="18" t="s">
        <v>137</v>
      </c>
      <c r="BM199" s="216" t="s">
        <v>245</v>
      </c>
    </row>
    <row r="200" s="2" customFormat="1">
      <c r="A200" s="40"/>
      <c r="B200" s="41"/>
      <c r="C200" s="42"/>
      <c r="D200" s="218" t="s">
        <v>139</v>
      </c>
      <c r="E200" s="42"/>
      <c r="F200" s="219" t="s">
        <v>246</v>
      </c>
      <c r="G200" s="42"/>
      <c r="H200" s="42"/>
      <c r="I200" s="220"/>
      <c r="J200" s="42"/>
      <c r="K200" s="42"/>
      <c r="L200" s="46"/>
      <c r="M200" s="221"/>
      <c r="N200" s="22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139</v>
      </c>
      <c r="AU200" s="18" t="s">
        <v>20</v>
      </c>
    </row>
    <row r="201" s="13" customFormat="1">
      <c r="A201" s="13"/>
      <c r="B201" s="223"/>
      <c r="C201" s="224"/>
      <c r="D201" s="225" t="s">
        <v>141</v>
      </c>
      <c r="E201" s="226" t="s">
        <v>31</v>
      </c>
      <c r="F201" s="227" t="s">
        <v>633</v>
      </c>
      <c r="G201" s="224"/>
      <c r="H201" s="228">
        <v>208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141</v>
      </c>
      <c r="AU201" s="234" t="s">
        <v>20</v>
      </c>
      <c r="AV201" s="13" t="s">
        <v>20</v>
      </c>
      <c r="AW201" s="13" t="s">
        <v>40</v>
      </c>
      <c r="AX201" s="13" t="s">
        <v>81</v>
      </c>
      <c r="AY201" s="234" t="s">
        <v>130</v>
      </c>
    </row>
    <row r="202" s="14" customFormat="1">
      <c r="A202" s="14"/>
      <c r="B202" s="235"/>
      <c r="C202" s="236"/>
      <c r="D202" s="225" t="s">
        <v>141</v>
      </c>
      <c r="E202" s="237" t="s">
        <v>31</v>
      </c>
      <c r="F202" s="238" t="s">
        <v>634</v>
      </c>
      <c r="G202" s="236"/>
      <c r="H202" s="237" t="s">
        <v>31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141</v>
      </c>
      <c r="AU202" s="244" t="s">
        <v>20</v>
      </c>
      <c r="AV202" s="14" t="s">
        <v>89</v>
      </c>
      <c r="AW202" s="14" t="s">
        <v>40</v>
      </c>
      <c r="AX202" s="14" t="s">
        <v>81</v>
      </c>
      <c r="AY202" s="244" t="s">
        <v>130</v>
      </c>
    </row>
    <row r="203" s="15" customFormat="1">
      <c r="A203" s="15"/>
      <c r="B203" s="245"/>
      <c r="C203" s="246"/>
      <c r="D203" s="225" t="s">
        <v>141</v>
      </c>
      <c r="E203" s="247" t="s">
        <v>31</v>
      </c>
      <c r="F203" s="248" t="s">
        <v>144</v>
      </c>
      <c r="G203" s="246"/>
      <c r="H203" s="249">
        <v>208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141</v>
      </c>
      <c r="AU203" s="255" t="s">
        <v>20</v>
      </c>
      <c r="AV203" s="15" t="s">
        <v>137</v>
      </c>
      <c r="AW203" s="15" t="s">
        <v>40</v>
      </c>
      <c r="AX203" s="15" t="s">
        <v>89</v>
      </c>
      <c r="AY203" s="255" t="s">
        <v>130</v>
      </c>
    </row>
    <row r="204" s="2" customFormat="1" ht="24.15" customHeight="1">
      <c r="A204" s="40"/>
      <c r="B204" s="41"/>
      <c r="C204" s="206" t="s">
        <v>285</v>
      </c>
      <c r="D204" s="206" t="s">
        <v>132</v>
      </c>
      <c r="E204" s="207" t="s">
        <v>256</v>
      </c>
      <c r="F204" s="208" t="s">
        <v>257</v>
      </c>
      <c r="G204" s="209" t="s">
        <v>135</v>
      </c>
      <c r="H204" s="210">
        <v>104</v>
      </c>
      <c r="I204" s="211"/>
      <c r="J204" s="210">
        <f>ROUND(I204*H204,2)</f>
        <v>0</v>
      </c>
      <c r="K204" s="208" t="s">
        <v>136</v>
      </c>
      <c r="L204" s="46"/>
      <c r="M204" s="212" t="s">
        <v>31</v>
      </c>
      <c r="N204" s="213" t="s">
        <v>52</v>
      </c>
      <c r="O204" s="86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6" t="s">
        <v>137</v>
      </c>
      <c r="AT204" s="216" t="s">
        <v>132</v>
      </c>
      <c r="AU204" s="216" t="s">
        <v>20</v>
      </c>
      <c r="AY204" s="18" t="s">
        <v>130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89</v>
      </c>
      <c r="BK204" s="217">
        <f>ROUND(I204*H204,2)</f>
        <v>0</v>
      </c>
      <c r="BL204" s="18" t="s">
        <v>137</v>
      </c>
      <c r="BM204" s="216" t="s">
        <v>258</v>
      </c>
    </row>
    <row r="205" s="2" customFormat="1">
      <c r="A205" s="40"/>
      <c r="B205" s="41"/>
      <c r="C205" s="42"/>
      <c r="D205" s="218" t="s">
        <v>139</v>
      </c>
      <c r="E205" s="42"/>
      <c r="F205" s="219" t="s">
        <v>259</v>
      </c>
      <c r="G205" s="42"/>
      <c r="H205" s="42"/>
      <c r="I205" s="220"/>
      <c r="J205" s="42"/>
      <c r="K205" s="42"/>
      <c r="L205" s="46"/>
      <c r="M205" s="221"/>
      <c r="N205" s="22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139</v>
      </c>
      <c r="AU205" s="18" t="s">
        <v>20</v>
      </c>
    </row>
    <row r="206" s="13" customFormat="1">
      <c r="A206" s="13"/>
      <c r="B206" s="223"/>
      <c r="C206" s="224"/>
      <c r="D206" s="225" t="s">
        <v>141</v>
      </c>
      <c r="E206" s="226" t="s">
        <v>31</v>
      </c>
      <c r="F206" s="227" t="s">
        <v>612</v>
      </c>
      <c r="G206" s="224"/>
      <c r="H206" s="228">
        <v>104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141</v>
      </c>
      <c r="AU206" s="234" t="s">
        <v>20</v>
      </c>
      <c r="AV206" s="13" t="s">
        <v>20</v>
      </c>
      <c r="AW206" s="13" t="s">
        <v>40</v>
      </c>
      <c r="AX206" s="13" t="s">
        <v>81</v>
      </c>
      <c r="AY206" s="234" t="s">
        <v>130</v>
      </c>
    </row>
    <row r="207" s="14" customFormat="1">
      <c r="A207" s="14"/>
      <c r="B207" s="235"/>
      <c r="C207" s="236"/>
      <c r="D207" s="225" t="s">
        <v>141</v>
      </c>
      <c r="E207" s="237" t="s">
        <v>31</v>
      </c>
      <c r="F207" s="238" t="s">
        <v>635</v>
      </c>
      <c r="G207" s="236"/>
      <c r="H207" s="237" t="s">
        <v>31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141</v>
      </c>
      <c r="AU207" s="244" t="s">
        <v>20</v>
      </c>
      <c r="AV207" s="14" t="s">
        <v>89</v>
      </c>
      <c r="AW207" s="14" t="s">
        <v>40</v>
      </c>
      <c r="AX207" s="14" t="s">
        <v>81</v>
      </c>
      <c r="AY207" s="244" t="s">
        <v>130</v>
      </c>
    </row>
    <row r="208" s="15" customFormat="1">
      <c r="A208" s="15"/>
      <c r="B208" s="245"/>
      <c r="C208" s="246"/>
      <c r="D208" s="225" t="s">
        <v>141</v>
      </c>
      <c r="E208" s="247" t="s">
        <v>31</v>
      </c>
      <c r="F208" s="248" t="s">
        <v>144</v>
      </c>
      <c r="G208" s="246"/>
      <c r="H208" s="249">
        <v>104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141</v>
      </c>
      <c r="AU208" s="255" t="s">
        <v>20</v>
      </c>
      <c r="AV208" s="15" t="s">
        <v>137</v>
      </c>
      <c r="AW208" s="15" t="s">
        <v>40</v>
      </c>
      <c r="AX208" s="15" t="s">
        <v>89</v>
      </c>
      <c r="AY208" s="255" t="s">
        <v>130</v>
      </c>
    </row>
    <row r="209" s="2" customFormat="1" ht="16.5" customHeight="1">
      <c r="A209" s="40"/>
      <c r="B209" s="41"/>
      <c r="C209" s="206" t="s">
        <v>291</v>
      </c>
      <c r="D209" s="206" t="s">
        <v>132</v>
      </c>
      <c r="E209" s="207" t="s">
        <v>279</v>
      </c>
      <c r="F209" s="208" t="s">
        <v>280</v>
      </c>
      <c r="G209" s="209" t="s">
        <v>135</v>
      </c>
      <c r="H209" s="210">
        <v>104</v>
      </c>
      <c r="I209" s="211"/>
      <c r="J209" s="210">
        <f>ROUND(I209*H209,2)</f>
        <v>0</v>
      </c>
      <c r="K209" s="208" t="s">
        <v>31</v>
      </c>
      <c r="L209" s="46"/>
      <c r="M209" s="212" t="s">
        <v>31</v>
      </c>
      <c r="N209" s="213" t="s">
        <v>52</v>
      </c>
      <c r="O209" s="86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6" t="s">
        <v>137</v>
      </c>
      <c r="AT209" s="216" t="s">
        <v>132</v>
      </c>
      <c r="AU209" s="216" t="s">
        <v>20</v>
      </c>
      <c r="AY209" s="18" t="s">
        <v>130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89</v>
      </c>
      <c r="BK209" s="217">
        <f>ROUND(I209*H209,2)</f>
        <v>0</v>
      </c>
      <c r="BL209" s="18" t="s">
        <v>137</v>
      </c>
      <c r="BM209" s="216" t="s">
        <v>281</v>
      </c>
    </row>
    <row r="210" s="13" customFormat="1">
      <c r="A210" s="13"/>
      <c r="B210" s="223"/>
      <c r="C210" s="224"/>
      <c r="D210" s="225" t="s">
        <v>141</v>
      </c>
      <c r="E210" s="226" t="s">
        <v>31</v>
      </c>
      <c r="F210" s="227" t="s">
        <v>636</v>
      </c>
      <c r="G210" s="224"/>
      <c r="H210" s="228">
        <v>104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141</v>
      </c>
      <c r="AU210" s="234" t="s">
        <v>20</v>
      </c>
      <c r="AV210" s="13" t="s">
        <v>20</v>
      </c>
      <c r="AW210" s="13" t="s">
        <v>40</v>
      </c>
      <c r="AX210" s="13" t="s">
        <v>81</v>
      </c>
      <c r="AY210" s="234" t="s">
        <v>130</v>
      </c>
    </row>
    <row r="211" s="14" customFormat="1">
      <c r="A211" s="14"/>
      <c r="B211" s="235"/>
      <c r="C211" s="236"/>
      <c r="D211" s="225" t="s">
        <v>141</v>
      </c>
      <c r="E211" s="237" t="s">
        <v>31</v>
      </c>
      <c r="F211" s="238" t="s">
        <v>637</v>
      </c>
      <c r="G211" s="236"/>
      <c r="H211" s="237" t="s">
        <v>31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141</v>
      </c>
      <c r="AU211" s="244" t="s">
        <v>20</v>
      </c>
      <c r="AV211" s="14" t="s">
        <v>89</v>
      </c>
      <c r="AW211" s="14" t="s">
        <v>40</v>
      </c>
      <c r="AX211" s="14" t="s">
        <v>81</v>
      </c>
      <c r="AY211" s="244" t="s">
        <v>130</v>
      </c>
    </row>
    <row r="212" s="15" customFormat="1">
      <c r="A212" s="15"/>
      <c r="B212" s="245"/>
      <c r="C212" s="246"/>
      <c r="D212" s="225" t="s">
        <v>141</v>
      </c>
      <c r="E212" s="247" t="s">
        <v>31</v>
      </c>
      <c r="F212" s="248" t="s">
        <v>144</v>
      </c>
      <c r="G212" s="246"/>
      <c r="H212" s="249">
        <v>104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141</v>
      </c>
      <c r="AU212" s="255" t="s">
        <v>20</v>
      </c>
      <c r="AV212" s="15" t="s">
        <v>137</v>
      </c>
      <c r="AW212" s="15" t="s">
        <v>40</v>
      </c>
      <c r="AX212" s="15" t="s">
        <v>89</v>
      </c>
      <c r="AY212" s="255" t="s">
        <v>130</v>
      </c>
    </row>
    <row r="213" s="2" customFormat="1" ht="16.5" customHeight="1">
      <c r="A213" s="40"/>
      <c r="B213" s="41"/>
      <c r="C213" s="206" t="s">
        <v>295</v>
      </c>
      <c r="D213" s="206" t="s">
        <v>132</v>
      </c>
      <c r="E213" s="207" t="s">
        <v>286</v>
      </c>
      <c r="F213" s="208" t="s">
        <v>287</v>
      </c>
      <c r="G213" s="209" t="s">
        <v>135</v>
      </c>
      <c r="H213" s="210">
        <v>104</v>
      </c>
      <c r="I213" s="211"/>
      <c r="J213" s="210">
        <f>ROUND(I213*H213,2)</f>
        <v>0</v>
      </c>
      <c r="K213" s="208" t="s">
        <v>31</v>
      </c>
      <c r="L213" s="46"/>
      <c r="M213" s="212" t="s">
        <v>31</v>
      </c>
      <c r="N213" s="213" t="s">
        <v>52</v>
      </c>
      <c r="O213" s="86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6" t="s">
        <v>137</v>
      </c>
      <c r="AT213" s="216" t="s">
        <v>132</v>
      </c>
      <c r="AU213" s="216" t="s">
        <v>20</v>
      </c>
      <c r="AY213" s="18" t="s">
        <v>130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89</v>
      </c>
      <c r="BK213" s="217">
        <f>ROUND(I213*H213,2)</f>
        <v>0</v>
      </c>
      <c r="BL213" s="18" t="s">
        <v>137</v>
      </c>
      <c r="BM213" s="216" t="s">
        <v>288</v>
      </c>
    </row>
    <row r="214" s="13" customFormat="1">
      <c r="A214" s="13"/>
      <c r="B214" s="223"/>
      <c r="C214" s="224"/>
      <c r="D214" s="225" t="s">
        <v>141</v>
      </c>
      <c r="E214" s="226" t="s">
        <v>31</v>
      </c>
      <c r="F214" s="227" t="s">
        <v>636</v>
      </c>
      <c r="G214" s="224"/>
      <c r="H214" s="228">
        <v>104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141</v>
      </c>
      <c r="AU214" s="234" t="s">
        <v>20</v>
      </c>
      <c r="AV214" s="13" t="s">
        <v>20</v>
      </c>
      <c r="AW214" s="13" t="s">
        <v>40</v>
      </c>
      <c r="AX214" s="13" t="s">
        <v>81</v>
      </c>
      <c r="AY214" s="234" t="s">
        <v>130</v>
      </c>
    </row>
    <row r="215" s="14" customFormat="1">
      <c r="A215" s="14"/>
      <c r="B215" s="235"/>
      <c r="C215" s="236"/>
      <c r="D215" s="225" t="s">
        <v>141</v>
      </c>
      <c r="E215" s="237" t="s">
        <v>31</v>
      </c>
      <c r="F215" s="238" t="s">
        <v>637</v>
      </c>
      <c r="G215" s="236"/>
      <c r="H215" s="237" t="s">
        <v>31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141</v>
      </c>
      <c r="AU215" s="244" t="s">
        <v>20</v>
      </c>
      <c r="AV215" s="14" t="s">
        <v>89</v>
      </c>
      <c r="AW215" s="14" t="s">
        <v>40</v>
      </c>
      <c r="AX215" s="14" t="s">
        <v>81</v>
      </c>
      <c r="AY215" s="244" t="s">
        <v>130</v>
      </c>
    </row>
    <row r="216" s="15" customFormat="1">
      <c r="A216" s="15"/>
      <c r="B216" s="245"/>
      <c r="C216" s="246"/>
      <c r="D216" s="225" t="s">
        <v>141</v>
      </c>
      <c r="E216" s="247" t="s">
        <v>31</v>
      </c>
      <c r="F216" s="248" t="s">
        <v>144</v>
      </c>
      <c r="G216" s="246"/>
      <c r="H216" s="249">
        <v>104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5" t="s">
        <v>141</v>
      </c>
      <c r="AU216" s="255" t="s">
        <v>20</v>
      </c>
      <c r="AV216" s="15" t="s">
        <v>137</v>
      </c>
      <c r="AW216" s="15" t="s">
        <v>40</v>
      </c>
      <c r="AX216" s="15" t="s">
        <v>89</v>
      </c>
      <c r="AY216" s="255" t="s">
        <v>130</v>
      </c>
    </row>
    <row r="217" s="2" customFormat="1" ht="24.15" customHeight="1">
      <c r="A217" s="40"/>
      <c r="B217" s="41"/>
      <c r="C217" s="206" t="s">
        <v>301</v>
      </c>
      <c r="D217" s="206" t="s">
        <v>132</v>
      </c>
      <c r="E217" s="207" t="s">
        <v>320</v>
      </c>
      <c r="F217" s="208" t="s">
        <v>321</v>
      </c>
      <c r="G217" s="209" t="s">
        <v>135</v>
      </c>
      <c r="H217" s="210">
        <v>36</v>
      </c>
      <c r="I217" s="211"/>
      <c r="J217" s="210">
        <f>ROUND(I217*H217,2)</f>
        <v>0</v>
      </c>
      <c r="K217" s="208" t="s">
        <v>136</v>
      </c>
      <c r="L217" s="46"/>
      <c r="M217" s="212" t="s">
        <v>31</v>
      </c>
      <c r="N217" s="213" t="s">
        <v>52</v>
      </c>
      <c r="O217" s="86"/>
      <c r="P217" s="214">
        <f>O217*H217</f>
        <v>0</v>
      </c>
      <c r="Q217" s="214">
        <v>0.15140000000000001</v>
      </c>
      <c r="R217" s="214">
        <f>Q217*H217</f>
        <v>5.4504000000000001</v>
      </c>
      <c r="S217" s="214">
        <v>0</v>
      </c>
      <c r="T217" s="21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6" t="s">
        <v>137</v>
      </c>
      <c r="AT217" s="216" t="s">
        <v>132</v>
      </c>
      <c r="AU217" s="216" t="s">
        <v>20</v>
      </c>
      <c r="AY217" s="18" t="s">
        <v>130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89</v>
      </c>
      <c r="BK217" s="217">
        <f>ROUND(I217*H217,2)</f>
        <v>0</v>
      </c>
      <c r="BL217" s="18" t="s">
        <v>137</v>
      </c>
      <c r="BM217" s="216" t="s">
        <v>322</v>
      </c>
    </row>
    <row r="218" s="2" customFormat="1">
      <c r="A218" s="40"/>
      <c r="B218" s="41"/>
      <c r="C218" s="42"/>
      <c r="D218" s="218" t="s">
        <v>139</v>
      </c>
      <c r="E218" s="42"/>
      <c r="F218" s="219" t="s">
        <v>323</v>
      </c>
      <c r="G218" s="42"/>
      <c r="H218" s="42"/>
      <c r="I218" s="220"/>
      <c r="J218" s="42"/>
      <c r="K218" s="42"/>
      <c r="L218" s="46"/>
      <c r="M218" s="221"/>
      <c r="N218" s="22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139</v>
      </c>
      <c r="AU218" s="18" t="s">
        <v>20</v>
      </c>
    </row>
    <row r="219" s="13" customFormat="1">
      <c r="A219" s="13"/>
      <c r="B219" s="223"/>
      <c r="C219" s="224"/>
      <c r="D219" s="225" t="s">
        <v>141</v>
      </c>
      <c r="E219" s="226" t="s">
        <v>31</v>
      </c>
      <c r="F219" s="227" t="s">
        <v>345</v>
      </c>
      <c r="G219" s="224"/>
      <c r="H219" s="228">
        <v>36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141</v>
      </c>
      <c r="AU219" s="234" t="s">
        <v>20</v>
      </c>
      <c r="AV219" s="13" t="s">
        <v>20</v>
      </c>
      <c r="AW219" s="13" t="s">
        <v>40</v>
      </c>
      <c r="AX219" s="13" t="s">
        <v>81</v>
      </c>
      <c r="AY219" s="234" t="s">
        <v>130</v>
      </c>
    </row>
    <row r="220" s="14" customFormat="1">
      <c r="A220" s="14"/>
      <c r="B220" s="235"/>
      <c r="C220" s="236"/>
      <c r="D220" s="225" t="s">
        <v>141</v>
      </c>
      <c r="E220" s="237" t="s">
        <v>31</v>
      </c>
      <c r="F220" s="238" t="s">
        <v>268</v>
      </c>
      <c r="G220" s="236"/>
      <c r="H220" s="237" t="s">
        <v>31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141</v>
      </c>
      <c r="AU220" s="244" t="s">
        <v>20</v>
      </c>
      <c r="AV220" s="14" t="s">
        <v>89</v>
      </c>
      <c r="AW220" s="14" t="s">
        <v>40</v>
      </c>
      <c r="AX220" s="14" t="s">
        <v>81</v>
      </c>
      <c r="AY220" s="244" t="s">
        <v>130</v>
      </c>
    </row>
    <row r="221" s="15" customFormat="1">
      <c r="A221" s="15"/>
      <c r="B221" s="245"/>
      <c r="C221" s="246"/>
      <c r="D221" s="225" t="s">
        <v>141</v>
      </c>
      <c r="E221" s="247" t="s">
        <v>31</v>
      </c>
      <c r="F221" s="248" t="s">
        <v>144</v>
      </c>
      <c r="G221" s="246"/>
      <c r="H221" s="249">
        <v>36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5" t="s">
        <v>141</v>
      </c>
      <c r="AU221" s="255" t="s">
        <v>20</v>
      </c>
      <c r="AV221" s="15" t="s">
        <v>137</v>
      </c>
      <c r="AW221" s="15" t="s">
        <v>40</v>
      </c>
      <c r="AX221" s="15" t="s">
        <v>89</v>
      </c>
      <c r="AY221" s="255" t="s">
        <v>130</v>
      </c>
    </row>
    <row r="222" s="12" customFormat="1" ht="22.8" customHeight="1">
      <c r="A222" s="12"/>
      <c r="B222" s="190"/>
      <c r="C222" s="191"/>
      <c r="D222" s="192" t="s">
        <v>80</v>
      </c>
      <c r="E222" s="204" t="s">
        <v>192</v>
      </c>
      <c r="F222" s="204" t="s">
        <v>638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SUM(P223:P232)</f>
        <v>0</v>
      </c>
      <c r="Q222" s="198"/>
      <c r="R222" s="199">
        <f>SUM(R223:R232)</f>
        <v>0</v>
      </c>
      <c r="S222" s="198"/>
      <c r="T222" s="200">
        <f>SUM(T223:T232)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89</v>
      </c>
      <c r="AT222" s="202" t="s">
        <v>80</v>
      </c>
      <c r="AU222" s="202" t="s">
        <v>89</v>
      </c>
      <c r="AY222" s="201" t="s">
        <v>130</v>
      </c>
      <c r="BK222" s="203">
        <f>SUM(BK223:BK232)</f>
        <v>0</v>
      </c>
    </row>
    <row r="223" s="2" customFormat="1" ht="16.5" customHeight="1">
      <c r="A223" s="40"/>
      <c r="B223" s="41"/>
      <c r="C223" s="206" t="s">
        <v>307</v>
      </c>
      <c r="D223" s="206" t="s">
        <v>132</v>
      </c>
      <c r="E223" s="207" t="s">
        <v>639</v>
      </c>
      <c r="F223" s="208" t="s">
        <v>640</v>
      </c>
      <c r="G223" s="209" t="s">
        <v>342</v>
      </c>
      <c r="H223" s="210">
        <v>41.5</v>
      </c>
      <c r="I223" s="211"/>
      <c r="J223" s="210">
        <f>ROUND(I223*H223,2)</f>
        <v>0</v>
      </c>
      <c r="K223" s="208" t="s">
        <v>136</v>
      </c>
      <c r="L223" s="46"/>
      <c r="M223" s="212" t="s">
        <v>31</v>
      </c>
      <c r="N223" s="213" t="s">
        <v>52</v>
      </c>
      <c r="O223" s="86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6" t="s">
        <v>137</v>
      </c>
      <c r="AT223" s="216" t="s">
        <v>132</v>
      </c>
      <c r="AU223" s="216" t="s">
        <v>20</v>
      </c>
      <c r="AY223" s="18" t="s">
        <v>130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89</v>
      </c>
      <c r="BK223" s="217">
        <f>ROUND(I223*H223,2)</f>
        <v>0</v>
      </c>
      <c r="BL223" s="18" t="s">
        <v>137</v>
      </c>
      <c r="BM223" s="216" t="s">
        <v>641</v>
      </c>
    </row>
    <row r="224" s="2" customFormat="1">
      <c r="A224" s="40"/>
      <c r="B224" s="41"/>
      <c r="C224" s="42"/>
      <c r="D224" s="218" t="s">
        <v>139</v>
      </c>
      <c r="E224" s="42"/>
      <c r="F224" s="219" t="s">
        <v>642</v>
      </c>
      <c r="G224" s="42"/>
      <c r="H224" s="42"/>
      <c r="I224" s="220"/>
      <c r="J224" s="42"/>
      <c r="K224" s="42"/>
      <c r="L224" s="46"/>
      <c r="M224" s="221"/>
      <c r="N224" s="22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139</v>
      </c>
      <c r="AU224" s="18" t="s">
        <v>20</v>
      </c>
    </row>
    <row r="225" s="13" customFormat="1">
      <c r="A225" s="13"/>
      <c r="B225" s="223"/>
      <c r="C225" s="224"/>
      <c r="D225" s="225" t="s">
        <v>141</v>
      </c>
      <c r="E225" s="226" t="s">
        <v>31</v>
      </c>
      <c r="F225" s="227" t="s">
        <v>8</v>
      </c>
      <c r="G225" s="224"/>
      <c r="H225" s="228">
        <v>15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141</v>
      </c>
      <c r="AU225" s="234" t="s">
        <v>20</v>
      </c>
      <c r="AV225" s="13" t="s">
        <v>20</v>
      </c>
      <c r="AW225" s="13" t="s">
        <v>40</v>
      </c>
      <c r="AX225" s="13" t="s">
        <v>81</v>
      </c>
      <c r="AY225" s="234" t="s">
        <v>130</v>
      </c>
    </row>
    <row r="226" s="14" customFormat="1">
      <c r="A226" s="14"/>
      <c r="B226" s="235"/>
      <c r="C226" s="236"/>
      <c r="D226" s="225" t="s">
        <v>141</v>
      </c>
      <c r="E226" s="237" t="s">
        <v>31</v>
      </c>
      <c r="F226" s="238" t="s">
        <v>643</v>
      </c>
      <c r="G226" s="236"/>
      <c r="H226" s="237" t="s">
        <v>31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141</v>
      </c>
      <c r="AU226" s="244" t="s">
        <v>20</v>
      </c>
      <c r="AV226" s="14" t="s">
        <v>89</v>
      </c>
      <c r="AW226" s="14" t="s">
        <v>40</v>
      </c>
      <c r="AX226" s="14" t="s">
        <v>81</v>
      </c>
      <c r="AY226" s="244" t="s">
        <v>130</v>
      </c>
    </row>
    <row r="227" s="13" customFormat="1">
      <c r="A227" s="13"/>
      <c r="B227" s="223"/>
      <c r="C227" s="224"/>
      <c r="D227" s="225" t="s">
        <v>141</v>
      </c>
      <c r="E227" s="226" t="s">
        <v>31</v>
      </c>
      <c r="F227" s="227" t="s">
        <v>644</v>
      </c>
      <c r="G227" s="224"/>
      <c r="H227" s="228">
        <v>12.5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141</v>
      </c>
      <c r="AU227" s="234" t="s">
        <v>20</v>
      </c>
      <c r="AV227" s="13" t="s">
        <v>20</v>
      </c>
      <c r="AW227" s="13" t="s">
        <v>40</v>
      </c>
      <c r="AX227" s="13" t="s">
        <v>81</v>
      </c>
      <c r="AY227" s="234" t="s">
        <v>130</v>
      </c>
    </row>
    <row r="228" s="14" customFormat="1">
      <c r="A228" s="14"/>
      <c r="B228" s="235"/>
      <c r="C228" s="236"/>
      <c r="D228" s="225" t="s">
        <v>141</v>
      </c>
      <c r="E228" s="237" t="s">
        <v>31</v>
      </c>
      <c r="F228" s="238" t="s">
        <v>645</v>
      </c>
      <c r="G228" s="236"/>
      <c r="H228" s="237" t="s">
        <v>31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141</v>
      </c>
      <c r="AU228" s="244" t="s">
        <v>20</v>
      </c>
      <c r="AV228" s="14" t="s">
        <v>89</v>
      </c>
      <c r="AW228" s="14" t="s">
        <v>40</v>
      </c>
      <c r="AX228" s="14" t="s">
        <v>81</v>
      </c>
      <c r="AY228" s="244" t="s">
        <v>130</v>
      </c>
    </row>
    <row r="229" s="13" customFormat="1">
      <c r="A229" s="13"/>
      <c r="B229" s="223"/>
      <c r="C229" s="224"/>
      <c r="D229" s="225" t="s">
        <v>141</v>
      </c>
      <c r="E229" s="226" t="s">
        <v>31</v>
      </c>
      <c r="F229" s="227" t="s">
        <v>231</v>
      </c>
      <c r="G229" s="224"/>
      <c r="H229" s="228">
        <v>14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141</v>
      </c>
      <c r="AU229" s="234" t="s">
        <v>20</v>
      </c>
      <c r="AV229" s="13" t="s">
        <v>20</v>
      </c>
      <c r="AW229" s="13" t="s">
        <v>40</v>
      </c>
      <c r="AX229" s="13" t="s">
        <v>81</v>
      </c>
      <c r="AY229" s="234" t="s">
        <v>130</v>
      </c>
    </row>
    <row r="230" s="14" customFormat="1">
      <c r="A230" s="14"/>
      <c r="B230" s="235"/>
      <c r="C230" s="236"/>
      <c r="D230" s="225" t="s">
        <v>141</v>
      </c>
      <c r="E230" s="237" t="s">
        <v>31</v>
      </c>
      <c r="F230" s="238" t="s">
        <v>646</v>
      </c>
      <c r="G230" s="236"/>
      <c r="H230" s="237" t="s">
        <v>31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141</v>
      </c>
      <c r="AU230" s="244" t="s">
        <v>20</v>
      </c>
      <c r="AV230" s="14" t="s">
        <v>89</v>
      </c>
      <c r="AW230" s="14" t="s">
        <v>40</v>
      </c>
      <c r="AX230" s="14" t="s">
        <v>81</v>
      </c>
      <c r="AY230" s="244" t="s">
        <v>130</v>
      </c>
    </row>
    <row r="231" s="14" customFormat="1">
      <c r="A231" s="14"/>
      <c r="B231" s="235"/>
      <c r="C231" s="236"/>
      <c r="D231" s="225" t="s">
        <v>141</v>
      </c>
      <c r="E231" s="237" t="s">
        <v>31</v>
      </c>
      <c r="F231" s="238" t="s">
        <v>204</v>
      </c>
      <c r="G231" s="236"/>
      <c r="H231" s="237" t="s">
        <v>31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141</v>
      </c>
      <c r="AU231" s="244" t="s">
        <v>20</v>
      </c>
      <c r="AV231" s="14" t="s">
        <v>89</v>
      </c>
      <c r="AW231" s="14" t="s">
        <v>40</v>
      </c>
      <c r="AX231" s="14" t="s">
        <v>81</v>
      </c>
      <c r="AY231" s="244" t="s">
        <v>130</v>
      </c>
    </row>
    <row r="232" s="15" customFormat="1">
      <c r="A232" s="15"/>
      <c r="B232" s="245"/>
      <c r="C232" s="246"/>
      <c r="D232" s="225" t="s">
        <v>141</v>
      </c>
      <c r="E232" s="247" t="s">
        <v>31</v>
      </c>
      <c r="F232" s="248" t="s">
        <v>144</v>
      </c>
      <c r="G232" s="246"/>
      <c r="H232" s="249">
        <v>41.5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5" t="s">
        <v>141</v>
      </c>
      <c r="AU232" s="255" t="s">
        <v>20</v>
      </c>
      <c r="AV232" s="15" t="s">
        <v>137</v>
      </c>
      <c r="AW232" s="15" t="s">
        <v>40</v>
      </c>
      <c r="AX232" s="15" t="s">
        <v>89</v>
      </c>
      <c r="AY232" s="255" t="s">
        <v>130</v>
      </c>
    </row>
    <row r="233" s="12" customFormat="1" ht="22.8" customHeight="1">
      <c r="A233" s="12"/>
      <c r="B233" s="190"/>
      <c r="C233" s="191"/>
      <c r="D233" s="192" t="s">
        <v>80</v>
      </c>
      <c r="E233" s="204" t="s">
        <v>198</v>
      </c>
      <c r="F233" s="204" t="s">
        <v>324</v>
      </c>
      <c r="G233" s="191"/>
      <c r="H233" s="191"/>
      <c r="I233" s="194"/>
      <c r="J233" s="205">
        <f>BK233</f>
        <v>0</v>
      </c>
      <c r="K233" s="191"/>
      <c r="L233" s="196"/>
      <c r="M233" s="197"/>
      <c r="N233" s="198"/>
      <c r="O233" s="198"/>
      <c r="P233" s="199">
        <f>SUM(P234:P273)</f>
        <v>0</v>
      </c>
      <c r="Q233" s="198"/>
      <c r="R233" s="199">
        <f>SUM(R234:R273)</f>
        <v>52.801702500000005</v>
      </c>
      <c r="S233" s="198"/>
      <c r="T233" s="200">
        <f>SUM(T234:T273)</f>
        <v>125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89</v>
      </c>
      <c r="AT233" s="202" t="s">
        <v>80</v>
      </c>
      <c r="AU233" s="202" t="s">
        <v>89</v>
      </c>
      <c r="AY233" s="201" t="s">
        <v>130</v>
      </c>
      <c r="BK233" s="203">
        <f>SUM(BK234:BK273)</f>
        <v>0</v>
      </c>
    </row>
    <row r="234" s="2" customFormat="1" ht="21.75" customHeight="1">
      <c r="A234" s="40"/>
      <c r="B234" s="41"/>
      <c r="C234" s="206" t="s">
        <v>309</v>
      </c>
      <c r="D234" s="206" t="s">
        <v>132</v>
      </c>
      <c r="E234" s="207" t="s">
        <v>326</v>
      </c>
      <c r="F234" s="208" t="s">
        <v>327</v>
      </c>
      <c r="G234" s="209" t="s">
        <v>328</v>
      </c>
      <c r="H234" s="210">
        <v>4</v>
      </c>
      <c r="I234" s="211"/>
      <c r="J234" s="210">
        <f>ROUND(I234*H234,2)</f>
        <v>0</v>
      </c>
      <c r="K234" s="208" t="s">
        <v>136</v>
      </c>
      <c r="L234" s="46"/>
      <c r="M234" s="212" t="s">
        <v>31</v>
      </c>
      <c r="N234" s="213" t="s">
        <v>52</v>
      </c>
      <c r="O234" s="86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6" t="s">
        <v>137</v>
      </c>
      <c r="AT234" s="216" t="s">
        <v>132</v>
      </c>
      <c r="AU234" s="216" t="s">
        <v>20</v>
      </c>
      <c r="AY234" s="18" t="s">
        <v>130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89</v>
      </c>
      <c r="BK234" s="217">
        <f>ROUND(I234*H234,2)</f>
        <v>0</v>
      </c>
      <c r="BL234" s="18" t="s">
        <v>137</v>
      </c>
      <c r="BM234" s="216" t="s">
        <v>647</v>
      </c>
    </row>
    <row r="235" s="2" customFormat="1">
      <c r="A235" s="40"/>
      <c r="B235" s="41"/>
      <c r="C235" s="42"/>
      <c r="D235" s="218" t="s">
        <v>139</v>
      </c>
      <c r="E235" s="42"/>
      <c r="F235" s="219" t="s">
        <v>330</v>
      </c>
      <c r="G235" s="42"/>
      <c r="H235" s="42"/>
      <c r="I235" s="220"/>
      <c r="J235" s="42"/>
      <c r="K235" s="42"/>
      <c r="L235" s="46"/>
      <c r="M235" s="221"/>
      <c r="N235" s="22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139</v>
      </c>
      <c r="AU235" s="18" t="s">
        <v>20</v>
      </c>
    </row>
    <row r="236" s="13" customFormat="1">
      <c r="A236" s="13"/>
      <c r="B236" s="223"/>
      <c r="C236" s="224"/>
      <c r="D236" s="225" t="s">
        <v>141</v>
      </c>
      <c r="E236" s="226" t="s">
        <v>31</v>
      </c>
      <c r="F236" s="227" t="s">
        <v>137</v>
      </c>
      <c r="G236" s="224"/>
      <c r="H236" s="228">
        <v>4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141</v>
      </c>
      <c r="AU236" s="234" t="s">
        <v>20</v>
      </c>
      <c r="AV236" s="13" t="s">
        <v>20</v>
      </c>
      <c r="AW236" s="13" t="s">
        <v>40</v>
      </c>
      <c r="AX236" s="13" t="s">
        <v>81</v>
      </c>
      <c r="AY236" s="234" t="s">
        <v>130</v>
      </c>
    </row>
    <row r="237" s="14" customFormat="1">
      <c r="A237" s="14"/>
      <c r="B237" s="235"/>
      <c r="C237" s="236"/>
      <c r="D237" s="225" t="s">
        <v>141</v>
      </c>
      <c r="E237" s="237" t="s">
        <v>31</v>
      </c>
      <c r="F237" s="238" t="s">
        <v>204</v>
      </c>
      <c r="G237" s="236"/>
      <c r="H237" s="237" t="s">
        <v>31</v>
      </c>
      <c r="I237" s="239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141</v>
      </c>
      <c r="AU237" s="244" t="s">
        <v>20</v>
      </c>
      <c r="AV237" s="14" t="s">
        <v>89</v>
      </c>
      <c r="AW237" s="14" t="s">
        <v>40</v>
      </c>
      <c r="AX237" s="14" t="s">
        <v>81</v>
      </c>
      <c r="AY237" s="244" t="s">
        <v>130</v>
      </c>
    </row>
    <row r="238" s="15" customFormat="1">
      <c r="A238" s="15"/>
      <c r="B238" s="245"/>
      <c r="C238" s="246"/>
      <c r="D238" s="225" t="s">
        <v>141</v>
      </c>
      <c r="E238" s="247" t="s">
        <v>31</v>
      </c>
      <c r="F238" s="248" t="s">
        <v>144</v>
      </c>
      <c r="G238" s="246"/>
      <c r="H238" s="249">
        <v>4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5" t="s">
        <v>141</v>
      </c>
      <c r="AU238" s="255" t="s">
        <v>20</v>
      </c>
      <c r="AV238" s="15" t="s">
        <v>137</v>
      </c>
      <c r="AW238" s="15" t="s">
        <v>40</v>
      </c>
      <c r="AX238" s="15" t="s">
        <v>89</v>
      </c>
      <c r="AY238" s="255" t="s">
        <v>130</v>
      </c>
    </row>
    <row r="239" s="2" customFormat="1" ht="16.5" customHeight="1">
      <c r="A239" s="40"/>
      <c r="B239" s="41"/>
      <c r="C239" s="256" t="s">
        <v>313</v>
      </c>
      <c r="D239" s="256" t="s">
        <v>219</v>
      </c>
      <c r="E239" s="257" t="s">
        <v>336</v>
      </c>
      <c r="F239" s="258" t="s">
        <v>648</v>
      </c>
      <c r="G239" s="259" t="s">
        <v>328</v>
      </c>
      <c r="H239" s="260">
        <v>4</v>
      </c>
      <c r="I239" s="261"/>
      <c r="J239" s="260">
        <f>ROUND(I239*H239,2)</f>
        <v>0</v>
      </c>
      <c r="K239" s="258" t="s">
        <v>31</v>
      </c>
      <c r="L239" s="262"/>
      <c r="M239" s="263" t="s">
        <v>31</v>
      </c>
      <c r="N239" s="264" t="s">
        <v>52</v>
      </c>
      <c r="O239" s="86"/>
      <c r="P239" s="214">
        <f>O239*H239</f>
        <v>0</v>
      </c>
      <c r="Q239" s="214">
        <v>0.0020999999999999999</v>
      </c>
      <c r="R239" s="214">
        <f>Q239*H239</f>
        <v>0.0083999999999999995</v>
      </c>
      <c r="S239" s="214">
        <v>0</v>
      </c>
      <c r="T239" s="21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6" t="s">
        <v>192</v>
      </c>
      <c r="AT239" s="216" t="s">
        <v>219</v>
      </c>
      <c r="AU239" s="216" t="s">
        <v>20</v>
      </c>
      <c r="AY239" s="18" t="s">
        <v>130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89</v>
      </c>
      <c r="BK239" s="217">
        <f>ROUND(I239*H239,2)</f>
        <v>0</v>
      </c>
      <c r="BL239" s="18" t="s">
        <v>137</v>
      </c>
      <c r="BM239" s="216" t="s">
        <v>649</v>
      </c>
    </row>
    <row r="240" s="2" customFormat="1" ht="21.75" customHeight="1">
      <c r="A240" s="40"/>
      <c r="B240" s="41"/>
      <c r="C240" s="206" t="s">
        <v>319</v>
      </c>
      <c r="D240" s="206" t="s">
        <v>132</v>
      </c>
      <c r="E240" s="207" t="s">
        <v>406</v>
      </c>
      <c r="F240" s="208" t="s">
        <v>407</v>
      </c>
      <c r="G240" s="209" t="s">
        <v>328</v>
      </c>
      <c r="H240" s="210">
        <v>4</v>
      </c>
      <c r="I240" s="211"/>
      <c r="J240" s="210">
        <f>ROUND(I240*H240,2)</f>
        <v>0</v>
      </c>
      <c r="K240" s="208" t="s">
        <v>136</v>
      </c>
      <c r="L240" s="46"/>
      <c r="M240" s="212" t="s">
        <v>31</v>
      </c>
      <c r="N240" s="213" t="s">
        <v>52</v>
      </c>
      <c r="O240" s="86"/>
      <c r="P240" s="214">
        <f>O240*H240</f>
        <v>0</v>
      </c>
      <c r="Q240" s="214">
        <v>7.0056599999999998</v>
      </c>
      <c r="R240" s="214">
        <f>Q240*H240</f>
        <v>28.022639999999999</v>
      </c>
      <c r="S240" s="214">
        <v>0</v>
      </c>
      <c r="T240" s="21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6" t="s">
        <v>137</v>
      </c>
      <c r="AT240" s="216" t="s">
        <v>132</v>
      </c>
      <c r="AU240" s="216" t="s">
        <v>20</v>
      </c>
      <c r="AY240" s="18" t="s">
        <v>130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89</v>
      </c>
      <c r="BK240" s="217">
        <f>ROUND(I240*H240,2)</f>
        <v>0</v>
      </c>
      <c r="BL240" s="18" t="s">
        <v>137</v>
      </c>
      <c r="BM240" s="216" t="s">
        <v>408</v>
      </c>
    </row>
    <row r="241" s="2" customFormat="1">
      <c r="A241" s="40"/>
      <c r="B241" s="41"/>
      <c r="C241" s="42"/>
      <c r="D241" s="218" t="s">
        <v>139</v>
      </c>
      <c r="E241" s="42"/>
      <c r="F241" s="219" t="s">
        <v>409</v>
      </c>
      <c r="G241" s="42"/>
      <c r="H241" s="42"/>
      <c r="I241" s="220"/>
      <c r="J241" s="42"/>
      <c r="K241" s="42"/>
      <c r="L241" s="46"/>
      <c r="M241" s="221"/>
      <c r="N241" s="22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139</v>
      </c>
      <c r="AU241" s="18" t="s">
        <v>20</v>
      </c>
    </row>
    <row r="242" s="13" customFormat="1">
      <c r="A242" s="13"/>
      <c r="B242" s="223"/>
      <c r="C242" s="224"/>
      <c r="D242" s="225" t="s">
        <v>141</v>
      </c>
      <c r="E242" s="226" t="s">
        <v>31</v>
      </c>
      <c r="F242" s="227" t="s">
        <v>650</v>
      </c>
      <c r="G242" s="224"/>
      <c r="H242" s="228">
        <v>4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141</v>
      </c>
      <c r="AU242" s="234" t="s">
        <v>20</v>
      </c>
      <c r="AV242" s="13" t="s">
        <v>20</v>
      </c>
      <c r="AW242" s="13" t="s">
        <v>40</v>
      </c>
      <c r="AX242" s="13" t="s">
        <v>81</v>
      </c>
      <c r="AY242" s="234" t="s">
        <v>130</v>
      </c>
    </row>
    <row r="243" s="14" customFormat="1">
      <c r="A243" s="14"/>
      <c r="B243" s="235"/>
      <c r="C243" s="236"/>
      <c r="D243" s="225" t="s">
        <v>141</v>
      </c>
      <c r="E243" s="237" t="s">
        <v>31</v>
      </c>
      <c r="F243" s="238" t="s">
        <v>204</v>
      </c>
      <c r="G243" s="236"/>
      <c r="H243" s="237" t="s">
        <v>31</v>
      </c>
      <c r="I243" s="239"/>
      <c r="J243" s="236"/>
      <c r="K243" s="236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141</v>
      </c>
      <c r="AU243" s="244" t="s">
        <v>20</v>
      </c>
      <c r="AV243" s="14" t="s">
        <v>89</v>
      </c>
      <c r="AW243" s="14" t="s">
        <v>40</v>
      </c>
      <c r="AX243" s="14" t="s">
        <v>81</v>
      </c>
      <c r="AY243" s="244" t="s">
        <v>130</v>
      </c>
    </row>
    <row r="244" s="15" customFormat="1">
      <c r="A244" s="15"/>
      <c r="B244" s="245"/>
      <c r="C244" s="246"/>
      <c r="D244" s="225" t="s">
        <v>141</v>
      </c>
      <c r="E244" s="247" t="s">
        <v>31</v>
      </c>
      <c r="F244" s="248" t="s">
        <v>144</v>
      </c>
      <c r="G244" s="246"/>
      <c r="H244" s="249">
        <v>4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5" t="s">
        <v>141</v>
      </c>
      <c r="AU244" s="255" t="s">
        <v>20</v>
      </c>
      <c r="AV244" s="15" t="s">
        <v>137</v>
      </c>
      <c r="AW244" s="15" t="s">
        <v>40</v>
      </c>
      <c r="AX244" s="15" t="s">
        <v>89</v>
      </c>
      <c r="AY244" s="255" t="s">
        <v>130</v>
      </c>
    </row>
    <row r="245" s="2" customFormat="1" ht="16.5" customHeight="1">
      <c r="A245" s="40"/>
      <c r="B245" s="41"/>
      <c r="C245" s="206" t="s">
        <v>325</v>
      </c>
      <c r="D245" s="206" t="s">
        <v>132</v>
      </c>
      <c r="E245" s="207" t="s">
        <v>651</v>
      </c>
      <c r="F245" s="208" t="s">
        <v>652</v>
      </c>
      <c r="G245" s="209" t="s">
        <v>342</v>
      </c>
      <c r="H245" s="210">
        <v>12.5</v>
      </c>
      <c r="I245" s="211"/>
      <c r="J245" s="210">
        <f>ROUND(I245*H245,2)</f>
        <v>0</v>
      </c>
      <c r="K245" s="208" t="s">
        <v>136</v>
      </c>
      <c r="L245" s="46"/>
      <c r="M245" s="212" t="s">
        <v>31</v>
      </c>
      <c r="N245" s="213" t="s">
        <v>52</v>
      </c>
      <c r="O245" s="86"/>
      <c r="P245" s="214">
        <f>O245*H245</f>
        <v>0</v>
      </c>
      <c r="Q245" s="214">
        <v>0.88534999999999997</v>
      </c>
      <c r="R245" s="214">
        <f>Q245*H245</f>
        <v>11.066875</v>
      </c>
      <c r="S245" s="214">
        <v>0</v>
      </c>
      <c r="T245" s="21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6" t="s">
        <v>137</v>
      </c>
      <c r="AT245" s="216" t="s">
        <v>132</v>
      </c>
      <c r="AU245" s="216" t="s">
        <v>20</v>
      </c>
      <c r="AY245" s="18" t="s">
        <v>130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89</v>
      </c>
      <c r="BK245" s="217">
        <f>ROUND(I245*H245,2)</f>
        <v>0</v>
      </c>
      <c r="BL245" s="18" t="s">
        <v>137</v>
      </c>
      <c r="BM245" s="216" t="s">
        <v>653</v>
      </c>
    </row>
    <row r="246" s="2" customFormat="1">
      <c r="A246" s="40"/>
      <c r="B246" s="41"/>
      <c r="C246" s="42"/>
      <c r="D246" s="218" t="s">
        <v>139</v>
      </c>
      <c r="E246" s="42"/>
      <c r="F246" s="219" t="s">
        <v>654</v>
      </c>
      <c r="G246" s="42"/>
      <c r="H246" s="42"/>
      <c r="I246" s="220"/>
      <c r="J246" s="42"/>
      <c r="K246" s="42"/>
      <c r="L246" s="46"/>
      <c r="M246" s="221"/>
      <c r="N246" s="22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139</v>
      </c>
      <c r="AU246" s="18" t="s">
        <v>20</v>
      </c>
    </row>
    <row r="247" s="13" customFormat="1">
      <c r="A247" s="13"/>
      <c r="B247" s="223"/>
      <c r="C247" s="224"/>
      <c r="D247" s="225" t="s">
        <v>141</v>
      </c>
      <c r="E247" s="226" t="s">
        <v>31</v>
      </c>
      <c r="F247" s="227" t="s">
        <v>173</v>
      </c>
      <c r="G247" s="224"/>
      <c r="H247" s="228">
        <v>5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141</v>
      </c>
      <c r="AU247" s="234" t="s">
        <v>20</v>
      </c>
      <c r="AV247" s="13" t="s">
        <v>20</v>
      </c>
      <c r="AW247" s="13" t="s">
        <v>40</v>
      </c>
      <c r="AX247" s="13" t="s">
        <v>81</v>
      </c>
      <c r="AY247" s="234" t="s">
        <v>130</v>
      </c>
    </row>
    <row r="248" s="14" customFormat="1">
      <c r="A248" s="14"/>
      <c r="B248" s="235"/>
      <c r="C248" s="236"/>
      <c r="D248" s="225" t="s">
        <v>141</v>
      </c>
      <c r="E248" s="237" t="s">
        <v>31</v>
      </c>
      <c r="F248" s="238" t="s">
        <v>655</v>
      </c>
      <c r="G248" s="236"/>
      <c r="H248" s="237" t="s">
        <v>31</v>
      </c>
      <c r="I248" s="239"/>
      <c r="J248" s="236"/>
      <c r="K248" s="236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141</v>
      </c>
      <c r="AU248" s="244" t="s">
        <v>20</v>
      </c>
      <c r="AV248" s="14" t="s">
        <v>89</v>
      </c>
      <c r="AW248" s="14" t="s">
        <v>40</v>
      </c>
      <c r="AX248" s="14" t="s">
        <v>81</v>
      </c>
      <c r="AY248" s="244" t="s">
        <v>130</v>
      </c>
    </row>
    <row r="249" s="13" customFormat="1">
      <c r="A249" s="13"/>
      <c r="B249" s="223"/>
      <c r="C249" s="224"/>
      <c r="D249" s="225" t="s">
        <v>141</v>
      </c>
      <c r="E249" s="226" t="s">
        <v>31</v>
      </c>
      <c r="F249" s="227" t="s">
        <v>656</v>
      </c>
      <c r="G249" s="224"/>
      <c r="H249" s="228">
        <v>7.5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141</v>
      </c>
      <c r="AU249" s="234" t="s">
        <v>20</v>
      </c>
      <c r="AV249" s="13" t="s">
        <v>20</v>
      </c>
      <c r="AW249" s="13" t="s">
        <v>40</v>
      </c>
      <c r="AX249" s="13" t="s">
        <v>81</v>
      </c>
      <c r="AY249" s="234" t="s">
        <v>130</v>
      </c>
    </row>
    <row r="250" s="14" customFormat="1">
      <c r="A250" s="14"/>
      <c r="B250" s="235"/>
      <c r="C250" s="236"/>
      <c r="D250" s="225" t="s">
        <v>141</v>
      </c>
      <c r="E250" s="237" t="s">
        <v>31</v>
      </c>
      <c r="F250" s="238" t="s">
        <v>572</v>
      </c>
      <c r="G250" s="236"/>
      <c r="H250" s="237" t="s">
        <v>31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141</v>
      </c>
      <c r="AU250" s="244" t="s">
        <v>20</v>
      </c>
      <c r="AV250" s="14" t="s">
        <v>89</v>
      </c>
      <c r="AW250" s="14" t="s">
        <v>40</v>
      </c>
      <c r="AX250" s="14" t="s">
        <v>81</v>
      </c>
      <c r="AY250" s="244" t="s">
        <v>130</v>
      </c>
    </row>
    <row r="251" s="15" customFormat="1">
      <c r="A251" s="15"/>
      <c r="B251" s="245"/>
      <c r="C251" s="246"/>
      <c r="D251" s="225" t="s">
        <v>141</v>
      </c>
      <c r="E251" s="247" t="s">
        <v>31</v>
      </c>
      <c r="F251" s="248" t="s">
        <v>144</v>
      </c>
      <c r="G251" s="246"/>
      <c r="H251" s="249">
        <v>12.5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5" t="s">
        <v>141</v>
      </c>
      <c r="AU251" s="255" t="s">
        <v>20</v>
      </c>
      <c r="AV251" s="15" t="s">
        <v>137</v>
      </c>
      <c r="AW251" s="15" t="s">
        <v>40</v>
      </c>
      <c r="AX251" s="15" t="s">
        <v>89</v>
      </c>
      <c r="AY251" s="255" t="s">
        <v>130</v>
      </c>
    </row>
    <row r="252" s="2" customFormat="1" ht="16.5" customHeight="1">
      <c r="A252" s="40"/>
      <c r="B252" s="41"/>
      <c r="C252" s="256" t="s">
        <v>289</v>
      </c>
      <c r="D252" s="256" t="s">
        <v>219</v>
      </c>
      <c r="E252" s="257" t="s">
        <v>657</v>
      </c>
      <c r="F252" s="258" t="s">
        <v>658</v>
      </c>
      <c r="G252" s="259" t="s">
        <v>342</v>
      </c>
      <c r="H252" s="260">
        <v>4</v>
      </c>
      <c r="I252" s="261"/>
      <c r="J252" s="260">
        <f>ROUND(I252*H252,2)</f>
        <v>0</v>
      </c>
      <c r="K252" s="258" t="s">
        <v>31</v>
      </c>
      <c r="L252" s="262"/>
      <c r="M252" s="263" t="s">
        <v>31</v>
      </c>
      <c r="N252" s="264" t="s">
        <v>52</v>
      </c>
      <c r="O252" s="86"/>
      <c r="P252" s="214">
        <f>O252*H252</f>
        <v>0</v>
      </c>
      <c r="Q252" s="214">
        <v>0.59999999999999998</v>
      </c>
      <c r="R252" s="214">
        <f>Q252*H252</f>
        <v>2.3999999999999999</v>
      </c>
      <c r="S252" s="214">
        <v>0</v>
      </c>
      <c r="T252" s="215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6" t="s">
        <v>192</v>
      </c>
      <c r="AT252" s="216" t="s">
        <v>219</v>
      </c>
      <c r="AU252" s="216" t="s">
        <v>20</v>
      </c>
      <c r="AY252" s="18" t="s">
        <v>130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89</v>
      </c>
      <c r="BK252" s="217">
        <f>ROUND(I252*H252,2)</f>
        <v>0</v>
      </c>
      <c r="BL252" s="18" t="s">
        <v>137</v>
      </c>
      <c r="BM252" s="216" t="s">
        <v>659</v>
      </c>
    </row>
    <row r="253" s="2" customFormat="1" ht="16.5" customHeight="1">
      <c r="A253" s="40"/>
      <c r="B253" s="41"/>
      <c r="C253" s="256" t="s">
        <v>335</v>
      </c>
      <c r="D253" s="256" t="s">
        <v>219</v>
      </c>
      <c r="E253" s="257" t="s">
        <v>660</v>
      </c>
      <c r="F253" s="258" t="s">
        <v>661</v>
      </c>
      <c r="G253" s="259" t="s">
        <v>342</v>
      </c>
      <c r="H253" s="260">
        <v>9</v>
      </c>
      <c r="I253" s="261"/>
      <c r="J253" s="260">
        <f>ROUND(I253*H253,2)</f>
        <v>0</v>
      </c>
      <c r="K253" s="258" t="s">
        <v>136</v>
      </c>
      <c r="L253" s="262"/>
      <c r="M253" s="263" t="s">
        <v>31</v>
      </c>
      <c r="N253" s="264" t="s">
        <v>52</v>
      </c>
      <c r="O253" s="86"/>
      <c r="P253" s="214">
        <f>O253*H253</f>
        <v>0</v>
      </c>
      <c r="Q253" s="214">
        <v>0.59999999999999998</v>
      </c>
      <c r="R253" s="214">
        <f>Q253*H253</f>
        <v>5.3999999999999995</v>
      </c>
      <c r="S253" s="214">
        <v>0</v>
      </c>
      <c r="T253" s="21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6" t="s">
        <v>192</v>
      </c>
      <c r="AT253" s="216" t="s">
        <v>219</v>
      </c>
      <c r="AU253" s="216" t="s">
        <v>20</v>
      </c>
      <c r="AY253" s="18" t="s">
        <v>130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89</v>
      </c>
      <c r="BK253" s="217">
        <f>ROUND(I253*H253,2)</f>
        <v>0</v>
      </c>
      <c r="BL253" s="18" t="s">
        <v>137</v>
      </c>
      <c r="BM253" s="216" t="s">
        <v>662</v>
      </c>
    </row>
    <row r="254" s="2" customFormat="1" ht="21.75" customHeight="1">
      <c r="A254" s="40"/>
      <c r="B254" s="41"/>
      <c r="C254" s="206" t="s">
        <v>339</v>
      </c>
      <c r="D254" s="206" t="s">
        <v>132</v>
      </c>
      <c r="E254" s="207" t="s">
        <v>428</v>
      </c>
      <c r="F254" s="208" t="s">
        <v>429</v>
      </c>
      <c r="G254" s="209" t="s">
        <v>164</v>
      </c>
      <c r="H254" s="210">
        <v>2.3500000000000001</v>
      </c>
      <c r="I254" s="211"/>
      <c r="J254" s="210">
        <f>ROUND(I254*H254,2)</f>
        <v>0</v>
      </c>
      <c r="K254" s="208" t="s">
        <v>136</v>
      </c>
      <c r="L254" s="46"/>
      <c r="M254" s="212" t="s">
        <v>31</v>
      </c>
      <c r="N254" s="213" t="s">
        <v>52</v>
      </c>
      <c r="O254" s="86"/>
      <c r="P254" s="214">
        <f>O254*H254</f>
        <v>0</v>
      </c>
      <c r="Q254" s="214">
        <v>2.5122499999999999</v>
      </c>
      <c r="R254" s="214">
        <f>Q254*H254</f>
        <v>5.9037875</v>
      </c>
      <c r="S254" s="214">
        <v>0</v>
      </c>
      <c r="T254" s="21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6" t="s">
        <v>137</v>
      </c>
      <c r="AT254" s="216" t="s">
        <v>132</v>
      </c>
      <c r="AU254" s="216" t="s">
        <v>20</v>
      </c>
      <c r="AY254" s="18" t="s">
        <v>130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89</v>
      </c>
      <c r="BK254" s="217">
        <f>ROUND(I254*H254,2)</f>
        <v>0</v>
      </c>
      <c r="BL254" s="18" t="s">
        <v>137</v>
      </c>
      <c r="BM254" s="216" t="s">
        <v>430</v>
      </c>
    </row>
    <row r="255" s="2" customFormat="1">
      <c r="A255" s="40"/>
      <c r="B255" s="41"/>
      <c r="C255" s="42"/>
      <c r="D255" s="218" t="s">
        <v>139</v>
      </c>
      <c r="E255" s="42"/>
      <c r="F255" s="219" t="s">
        <v>431</v>
      </c>
      <c r="G255" s="42"/>
      <c r="H255" s="42"/>
      <c r="I255" s="220"/>
      <c r="J255" s="42"/>
      <c r="K255" s="42"/>
      <c r="L255" s="46"/>
      <c r="M255" s="221"/>
      <c r="N255" s="22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139</v>
      </c>
      <c r="AU255" s="18" t="s">
        <v>20</v>
      </c>
    </row>
    <row r="256" s="13" customFormat="1">
      <c r="A256" s="13"/>
      <c r="B256" s="223"/>
      <c r="C256" s="224"/>
      <c r="D256" s="225" t="s">
        <v>141</v>
      </c>
      <c r="E256" s="226" t="s">
        <v>31</v>
      </c>
      <c r="F256" s="227" t="s">
        <v>663</v>
      </c>
      <c r="G256" s="224"/>
      <c r="H256" s="228">
        <v>2.3500000000000001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141</v>
      </c>
      <c r="AU256" s="234" t="s">
        <v>20</v>
      </c>
      <c r="AV256" s="13" t="s">
        <v>20</v>
      </c>
      <c r="AW256" s="13" t="s">
        <v>40</v>
      </c>
      <c r="AX256" s="13" t="s">
        <v>81</v>
      </c>
      <c r="AY256" s="234" t="s">
        <v>130</v>
      </c>
    </row>
    <row r="257" s="14" customFormat="1">
      <c r="A257" s="14"/>
      <c r="B257" s="235"/>
      <c r="C257" s="236"/>
      <c r="D257" s="225" t="s">
        <v>141</v>
      </c>
      <c r="E257" s="237" t="s">
        <v>31</v>
      </c>
      <c r="F257" s="238" t="s">
        <v>204</v>
      </c>
      <c r="G257" s="236"/>
      <c r="H257" s="237" t="s">
        <v>31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141</v>
      </c>
      <c r="AU257" s="244" t="s">
        <v>20</v>
      </c>
      <c r="AV257" s="14" t="s">
        <v>89</v>
      </c>
      <c r="AW257" s="14" t="s">
        <v>40</v>
      </c>
      <c r="AX257" s="14" t="s">
        <v>81</v>
      </c>
      <c r="AY257" s="244" t="s">
        <v>130</v>
      </c>
    </row>
    <row r="258" s="15" customFormat="1">
      <c r="A258" s="15"/>
      <c r="B258" s="245"/>
      <c r="C258" s="246"/>
      <c r="D258" s="225" t="s">
        <v>141</v>
      </c>
      <c r="E258" s="247" t="s">
        <v>31</v>
      </c>
      <c r="F258" s="248" t="s">
        <v>144</v>
      </c>
      <c r="G258" s="246"/>
      <c r="H258" s="249">
        <v>2.3500000000000001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5" t="s">
        <v>141</v>
      </c>
      <c r="AU258" s="255" t="s">
        <v>20</v>
      </c>
      <c r="AV258" s="15" t="s">
        <v>137</v>
      </c>
      <c r="AW258" s="15" t="s">
        <v>40</v>
      </c>
      <c r="AX258" s="15" t="s">
        <v>89</v>
      </c>
      <c r="AY258" s="255" t="s">
        <v>130</v>
      </c>
    </row>
    <row r="259" s="2" customFormat="1" ht="37.8" customHeight="1">
      <c r="A259" s="40"/>
      <c r="B259" s="41"/>
      <c r="C259" s="206" t="s">
        <v>345</v>
      </c>
      <c r="D259" s="206" t="s">
        <v>132</v>
      </c>
      <c r="E259" s="207" t="s">
        <v>455</v>
      </c>
      <c r="F259" s="208" t="s">
        <v>456</v>
      </c>
      <c r="G259" s="209" t="s">
        <v>342</v>
      </c>
      <c r="H259" s="210">
        <v>40</v>
      </c>
      <c r="I259" s="211"/>
      <c r="J259" s="210">
        <f>ROUND(I259*H259,2)</f>
        <v>0</v>
      </c>
      <c r="K259" s="208" t="s">
        <v>136</v>
      </c>
      <c r="L259" s="46"/>
      <c r="M259" s="212" t="s">
        <v>31</v>
      </c>
      <c r="N259" s="213" t="s">
        <v>52</v>
      </c>
      <c r="O259" s="86"/>
      <c r="P259" s="214">
        <f>O259*H259</f>
        <v>0</v>
      </c>
      <c r="Q259" s="214">
        <v>0</v>
      </c>
      <c r="R259" s="214">
        <f>Q259*H259</f>
        <v>0</v>
      </c>
      <c r="S259" s="214">
        <v>0.19400000000000001</v>
      </c>
      <c r="T259" s="215">
        <f>S259*H259</f>
        <v>7.7599999999999998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6" t="s">
        <v>137</v>
      </c>
      <c r="AT259" s="216" t="s">
        <v>132</v>
      </c>
      <c r="AU259" s="216" t="s">
        <v>20</v>
      </c>
      <c r="AY259" s="18" t="s">
        <v>130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89</v>
      </c>
      <c r="BK259" s="217">
        <f>ROUND(I259*H259,2)</f>
        <v>0</v>
      </c>
      <c r="BL259" s="18" t="s">
        <v>137</v>
      </c>
      <c r="BM259" s="216" t="s">
        <v>457</v>
      </c>
    </row>
    <row r="260" s="2" customFormat="1">
      <c r="A260" s="40"/>
      <c r="B260" s="41"/>
      <c r="C260" s="42"/>
      <c r="D260" s="218" t="s">
        <v>139</v>
      </c>
      <c r="E260" s="42"/>
      <c r="F260" s="219" t="s">
        <v>458</v>
      </c>
      <c r="G260" s="42"/>
      <c r="H260" s="42"/>
      <c r="I260" s="220"/>
      <c r="J260" s="42"/>
      <c r="K260" s="42"/>
      <c r="L260" s="46"/>
      <c r="M260" s="221"/>
      <c r="N260" s="22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139</v>
      </c>
      <c r="AU260" s="18" t="s">
        <v>20</v>
      </c>
    </row>
    <row r="261" s="13" customFormat="1">
      <c r="A261" s="13"/>
      <c r="B261" s="223"/>
      <c r="C261" s="224"/>
      <c r="D261" s="225" t="s">
        <v>141</v>
      </c>
      <c r="E261" s="226" t="s">
        <v>31</v>
      </c>
      <c r="F261" s="227" t="s">
        <v>664</v>
      </c>
      <c r="G261" s="224"/>
      <c r="H261" s="228">
        <v>40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141</v>
      </c>
      <c r="AU261" s="234" t="s">
        <v>20</v>
      </c>
      <c r="AV261" s="13" t="s">
        <v>20</v>
      </c>
      <c r="AW261" s="13" t="s">
        <v>40</v>
      </c>
      <c r="AX261" s="13" t="s">
        <v>81</v>
      </c>
      <c r="AY261" s="234" t="s">
        <v>130</v>
      </c>
    </row>
    <row r="262" s="14" customFormat="1">
      <c r="A262" s="14"/>
      <c r="B262" s="235"/>
      <c r="C262" s="236"/>
      <c r="D262" s="225" t="s">
        <v>141</v>
      </c>
      <c r="E262" s="237" t="s">
        <v>31</v>
      </c>
      <c r="F262" s="238" t="s">
        <v>204</v>
      </c>
      <c r="G262" s="236"/>
      <c r="H262" s="237" t="s">
        <v>31</v>
      </c>
      <c r="I262" s="239"/>
      <c r="J262" s="236"/>
      <c r="K262" s="236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141</v>
      </c>
      <c r="AU262" s="244" t="s">
        <v>20</v>
      </c>
      <c r="AV262" s="14" t="s">
        <v>89</v>
      </c>
      <c r="AW262" s="14" t="s">
        <v>40</v>
      </c>
      <c r="AX262" s="14" t="s">
        <v>81</v>
      </c>
      <c r="AY262" s="244" t="s">
        <v>130</v>
      </c>
    </row>
    <row r="263" s="15" customFormat="1">
      <c r="A263" s="15"/>
      <c r="B263" s="245"/>
      <c r="C263" s="246"/>
      <c r="D263" s="225" t="s">
        <v>141</v>
      </c>
      <c r="E263" s="247" t="s">
        <v>31</v>
      </c>
      <c r="F263" s="248" t="s">
        <v>144</v>
      </c>
      <c r="G263" s="246"/>
      <c r="H263" s="249">
        <v>40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5" t="s">
        <v>141</v>
      </c>
      <c r="AU263" s="255" t="s">
        <v>20</v>
      </c>
      <c r="AV263" s="15" t="s">
        <v>137</v>
      </c>
      <c r="AW263" s="15" t="s">
        <v>40</v>
      </c>
      <c r="AX263" s="15" t="s">
        <v>89</v>
      </c>
      <c r="AY263" s="255" t="s">
        <v>130</v>
      </c>
    </row>
    <row r="264" s="2" customFormat="1" ht="24.15" customHeight="1">
      <c r="A264" s="40"/>
      <c r="B264" s="41"/>
      <c r="C264" s="206" t="s">
        <v>347</v>
      </c>
      <c r="D264" s="206" t="s">
        <v>132</v>
      </c>
      <c r="E264" s="207" t="s">
        <v>665</v>
      </c>
      <c r="F264" s="208" t="s">
        <v>666</v>
      </c>
      <c r="G264" s="209" t="s">
        <v>342</v>
      </c>
      <c r="H264" s="210">
        <v>8</v>
      </c>
      <c r="I264" s="211"/>
      <c r="J264" s="210">
        <f>ROUND(I264*H264,2)</f>
        <v>0</v>
      </c>
      <c r="K264" s="208" t="s">
        <v>136</v>
      </c>
      <c r="L264" s="46"/>
      <c r="M264" s="212" t="s">
        <v>31</v>
      </c>
      <c r="N264" s="213" t="s">
        <v>52</v>
      </c>
      <c r="O264" s="86"/>
      <c r="P264" s="214">
        <f>O264*H264</f>
        <v>0</v>
      </c>
      <c r="Q264" s="214">
        <v>0</v>
      </c>
      <c r="R264" s="214">
        <f>Q264*H264</f>
        <v>0</v>
      </c>
      <c r="S264" s="214">
        <v>2.0550000000000002</v>
      </c>
      <c r="T264" s="215">
        <f>S264*H264</f>
        <v>16.440000000000001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6" t="s">
        <v>137</v>
      </c>
      <c r="AT264" s="216" t="s">
        <v>132</v>
      </c>
      <c r="AU264" s="216" t="s">
        <v>20</v>
      </c>
      <c r="AY264" s="18" t="s">
        <v>130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89</v>
      </c>
      <c r="BK264" s="217">
        <f>ROUND(I264*H264,2)</f>
        <v>0</v>
      </c>
      <c r="BL264" s="18" t="s">
        <v>137</v>
      </c>
      <c r="BM264" s="216" t="s">
        <v>667</v>
      </c>
    </row>
    <row r="265" s="2" customFormat="1">
      <c r="A265" s="40"/>
      <c r="B265" s="41"/>
      <c r="C265" s="42"/>
      <c r="D265" s="218" t="s">
        <v>139</v>
      </c>
      <c r="E265" s="42"/>
      <c r="F265" s="219" t="s">
        <v>668</v>
      </c>
      <c r="G265" s="42"/>
      <c r="H265" s="42"/>
      <c r="I265" s="220"/>
      <c r="J265" s="42"/>
      <c r="K265" s="42"/>
      <c r="L265" s="46"/>
      <c r="M265" s="221"/>
      <c r="N265" s="22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139</v>
      </c>
      <c r="AU265" s="18" t="s">
        <v>20</v>
      </c>
    </row>
    <row r="266" s="13" customFormat="1">
      <c r="A266" s="13"/>
      <c r="B266" s="223"/>
      <c r="C266" s="224"/>
      <c r="D266" s="225" t="s">
        <v>141</v>
      </c>
      <c r="E266" s="226" t="s">
        <v>31</v>
      </c>
      <c r="F266" s="227" t="s">
        <v>192</v>
      </c>
      <c r="G266" s="224"/>
      <c r="H266" s="228">
        <v>8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141</v>
      </c>
      <c r="AU266" s="234" t="s">
        <v>20</v>
      </c>
      <c r="AV266" s="13" t="s">
        <v>20</v>
      </c>
      <c r="AW266" s="13" t="s">
        <v>40</v>
      </c>
      <c r="AX266" s="13" t="s">
        <v>81</v>
      </c>
      <c r="AY266" s="234" t="s">
        <v>130</v>
      </c>
    </row>
    <row r="267" s="14" customFormat="1">
      <c r="A267" s="14"/>
      <c r="B267" s="235"/>
      <c r="C267" s="236"/>
      <c r="D267" s="225" t="s">
        <v>141</v>
      </c>
      <c r="E267" s="237" t="s">
        <v>31</v>
      </c>
      <c r="F267" s="238" t="s">
        <v>669</v>
      </c>
      <c r="G267" s="236"/>
      <c r="H267" s="237" t="s">
        <v>31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141</v>
      </c>
      <c r="AU267" s="244" t="s">
        <v>20</v>
      </c>
      <c r="AV267" s="14" t="s">
        <v>89</v>
      </c>
      <c r="AW267" s="14" t="s">
        <v>40</v>
      </c>
      <c r="AX267" s="14" t="s">
        <v>81</v>
      </c>
      <c r="AY267" s="244" t="s">
        <v>130</v>
      </c>
    </row>
    <row r="268" s="15" customFormat="1">
      <c r="A268" s="15"/>
      <c r="B268" s="245"/>
      <c r="C268" s="246"/>
      <c r="D268" s="225" t="s">
        <v>141</v>
      </c>
      <c r="E268" s="247" t="s">
        <v>31</v>
      </c>
      <c r="F268" s="248" t="s">
        <v>144</v>
      </c>
      <c r="G268" s="246"/>
      <c r="H268" s="249">
        <v>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5" t="s">
        <v>141</v>
      </c>
      <c r="AU268" s="255" t="s">
        <v>20</v>
      </c>
      <c r="AV268" s="15" t="s">
        <v>137</v>
      </c>
      <c r="AW268" s="15" t="s">
        <v>40</v>
      </c>
      <c r="AX268" s="15" t="s">
        <v>89</v>
      </c>
      <c r="AY268" s="255" t="s">
        <v>130</v>
      </c>
    </row>
    <row r="269" s="2" customFormat="1" ht="24.15" customHeight="1">
      <c r="A269" s="40"/>
      <c r="B269" s="41"/>
      <c r="C269" s="206" t="s">
        <v>352</v>
      </c>
      <c r="D269" s="206" t="s">
        <v>132</v>
      </c>
      <c r="E269" s="207" t="s">
        <v>473</v>
      </c>
      <c r="F269" s="208" t="s">
        <v>474</v>
      </c>
      <c r="G269" s="209" t="s">
        <v>164</v>
      </c>
      <c r="H269" s="210">
        <v>42</v>
      </c>
      <c r="I269" s="211"/>
      <c r="J269" s="210">
        <f>ROUND(I269*H269,2)</f>
        <v>0</v>
      </c>
      <c r="K269" s="208" t="s">
        <v>136</v>
      </c>
      <c r="L269" s="46"/>
      <c r="M269" s="212" t="s">
        <v>31</v>
      </c>
      <c r="N269" s="213" t="s">
        <v>52</v>
      </c>
      <c r="O269" s="86"/>
      <c r="P269" s="214">
        <f>O269*H269</f>
        <v>0</v>
      </c>
      <c r="Q269" s="214">
        <v>0</v>
      </c>
      <c r="R269" s="214">
        <f>Q269*H269</f>
        <v>0</v>
      </c>
      <c r="S269" s="214">
        <v>2.3999999999999999</v>
      </c>
      <c r="T269" s="215">
        <f>S269*H269</f>
        <v>100.8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6" t="s">
        <v>137</v>
      </c>
      <c r="AT269" s="216" t="s">
        <v>132</v>
      </c>
      <c r="AU269" s="216" t="s">
        <v>20</v>
      </c>
      <c r="AY269" s="18" t="s">
        <v>130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89</v>
      </c>
      <c r="BK269" s="217">
        <f>ROUND(I269*H269,2)</f>
        <v>0</v>
      </c>
      <c r="BL269" s="18" t="s">
        <v>137</v>
      </c>
      <c r="BM269" s="216" t="s">
        <v>670</v>
      </c>
    </row>
    <row r="270" s="2" customFormat="1">
      <c r="A270" s="40"/>
      <c r="B270" s="41"/>
      <c r="C270" s="42"/>
      <c r="D270" s="218" t="s">
        <v>139</v>
      </c>
      <c r="E270" s="42"/>
      <c r="F270" s="219" t="s">
        <v>476</v>
      </c>
      <c r="G270" s="42"/>
      <c r="H270" s="42"/>
      <c r="I270" s="220"/>
      <c r="J270" s="42"/>
      <c r="K270" s="42"/>
      <c r="L270" s="46"/>
      <c r="M270" s="221"/>
      <c r="N270" s="22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139</v>
      </c>
      <c r="AU270" s="18" t="s">
        <v>20</v>
      </c>
    </row>
    <row r="271" s="13" customFormat="1">
      <c r="A271" s="13"/>
      <c r="B271" s="223"/>
      <c r="C271" s="224"/>
      <c r="D271" s="225" t="s">
        <v>141</v>
      </c>
      <c r="E271" s="226" t="s">
        <v>31</v>
      </c>
      <c r="F271" s="227" t="s">
        <v>28</v>
      </c>
      <c r="G271" s="224"/>
      <c r="H271" s="228">
        <v>42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141</v>
      </c>
      <c r="AU271" s="234" t="s">
        <v>20</v>
      </c>
      <c r="AV271" s="13" t="s">
        <v>20</v>
      </c>
      <c r="AW271" s="13" t="s">
        <v>40</v>
      </c>
      <c r="AX271" s="13" t="s">
        <v>81</v>
      </c>
      <c r="AY271" s="234" t="s">
        <v>130</v>
      </c>
    </row>
    <row r="272" s="14" customFormat="1">
      <c r="A272" s="14"/>
      <c r="B272" s="235"/>
      <c r="C272" s="236"/>
      <c r="D272" s="225" t="s">
        <v>141</v>
      </c>
      <c r="E272" s="237" t="s">
        <v>31</v>
      </c>
      <c r="F272" s="238" t="s">
        <v>204</v>
      </c>
      <c r="G272" s="236"/>
      <c r="H272" s="237" t="s">
        <v>31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141</v>
      </c>
      <c r="AU272" s="244" t="s">
        <v>20</v>
      </c>
      <c r="AV272" s="14" t="s">
        <v>89</v>
      </c>
      <c r="AW272" s="14" t="s">
        <v>40</v>
      </c>
      <c r="AX272" s="14" t="s">
        <v>81</v>
      </c>
      <c r="AY272" s="244" t="s">
        <v>130</v>
      </c>
    </row>
    <row r="273" s="15" customFormat="1">
      <c r="A273" s="15"/>
      <c r="B273" s="245"/>
      <c r="C273" s="246"/>
      <c r="D273" s="225" t="s">
        <v>141</v>
      </c>
      <c r="E273" s="247" t="s">
        <v>31</v>
      </c>
      <c r="F273" s="248" t="s">
        <v>144</v>
      </c>
      <c r="G273" s="246"/>
      <c r="H273" s="249">
        <v>42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5" t="s">
        <v>141</v>
      </c>
      <c r="AU273" s="255" t="s">
        <v>20</v>
      </c>
      <c r="AV273" s="15" t="s">
        <v>137</v>
      </c>
      <c r="AW273" s="15" t="s">
        <v>40</v>
      </c>
      <c r="AX273" s="15" t="s">
        <v>89</v>
      </c>
      <c r="AY273" s="255" t="s">
        <v>130</v>
      </c>
    </row>
    <row r="274" s="12" customFormat="1" ht="22.8" customHeight="1">
      <c r="A274" s="12"/>
      <c r="B274" s="190"/>
      <c r="C274" s="191"/>
      <c r="D274" s="192" t="s">
        <v>80</v>
      </c>
      <c r="E274" s="204" t="s">
        <v>480</v>
      </c>
      <c r="F274" s="204" t="s">
        <v>481</v>
      </c>
      <c r="G274" s="191"/>
      <c r="H274" s="191"/>
      <c r="I274" s="194"/>
      <c r="J274" s="205">
        <f>BK274</f>
        <v>0</v>
      </c>
      <c r="K274" s="191"/>
      <c r="L274" s="196"/>
      <c r="M274" s="197"/>
      <c r="N274" s="198"/>
      <c r="O274" s="198"/>
      <c r="P274" s="199">
        <f>SUM(P275:P314)</f>
        <v>0</v>
      </c>
      <c r="Q274" s="198"/>
      <c r="R274" s="199">
        <f>SUM(R275:R314)</f>
        <v>0</v>
      </c>
      <c r="S274" s="198"/>
      <c r="T274" s="200">
        <f>SUM(T275:T314)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1" t="s">
        <v>89</v>
      </c>
      <c r="AT274" s="202" t="s">
        <v>80</v>
      </c>
      <c r="AU274" s="202" t="s">
        <v>89</v>
      </c>
      <c r="AY274" s="201" t="s">
        <v>130</v>
      </c>
      <c r="BK274" s="203">
        <f>SUM(BK275:BK314)</f>
        <v>0</v>
      </c>
    </row>
    <row r="275" s="2" customFormat="1" ht="24.15" customHeight="1">
      <c r="A275" s="40"/>
      <c r="B275" s="41"/>
      <c r="C275" s="206" t="s">
        <v>357</v>
      </c>
      <c r="D275" s="206" t="s">
        <v>132</v>
      </c>
      <c r="E275" s="207" t="s">
        <v>483</v>
      </c>
      <c r="F275" s="208" t="s">
        <v>484</v>
      </c>
      <c r="G275" s="209" t="s">
        <v>188</v>
      </c>
      <c r="H275" s="210">
        <v>7.7599999999999998</v>
      </c>
      <c r="I275" s="211"/>
      <c r="J275" s="210">
        <f>ROUND(I275*H275,2)</f>
        <v>0</v>
      </c>
      <c r="K275" s="208" t="s">
        <v>136</v>
      </c>
      <c r="L275" s="46"/>
      <c r="M275" s="212" t="s">
        <v>31</v>
      </c>
      <c r="N275" s="213" t="s">
        <v>52</v>
      </c>
      <c r="O275" s="86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6" t="s">
        <v>137</v>
      </c>
      <c r="AT275" s="216" t="s">
        <v>132</v>
      </c>
      <c r="AU275" s="216" t="s">
        <v>20</v>
      </c>
      <c r="AY275" s="18" t="s">
        <v>130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89</v>
      </c>
      <c r="BK275" s="217">
        <f>ROUND(I275*H275,2)</f>
        <v>0</v>
      </c>
      <c r="BL275" s="18" t="s">
        <v>137</v>
      </c>
      <c r="BM275" s="216" t="s">
        <v>485</v>
      </c>
    </row>
    <row r="276" s="2" customFormat="1">
      <c r="A276" s="40"/>
      <c r="B276" s="41"/>
      <c r="C276" s="42"/>
      <c r="D276" s="218" t="s">
        <v>139</v>
      </c>
      <c r="E276" s="42"/>
      <c r="F276" s="219" t="s">
        <v>486</v>
      </c>
      <c r="G276" s="42"/>
      <c r="H276" s="42"/>
      <c r="I276" s="220"/>
      <c r="J276" s="42"/>
      <c r="K276" s="42"/>
      <c r="L276" s="46"/>
      <c r="M276" s="221"/>
      <c r="N276" s="22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139</v>
      </c>
      <c r="AU276" s="18" t="s">
        <v>20</v>
      </c>
    </row>
    <row r="277" s="13" customFormat="1">
      <c r="A277" s="13"/>
      <c r="B277" s="223"/>
      <c r="C277" s="224"/>
      <c r="D277" s="225" t="s">
        <v>141</v>
      </c>
      <c r="E277" s="226" t="s">
        <v>31</v>
      </c>
      <c r="F277" s="227" t="s">
        <v>671</v>
      </c>
      <c r="G277" s="224"/>
      <c r="H277" s="228">
        <v>141.56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141</v>
      </c>
      <c r="AU277" s="234" t="s">
        <v>20</v>
      </c>
      <c r="AV277" s="13" t="s">
        <v>20</v>
      </c>
      <c r="AW277" s="13" t="s">
        <v>40</v>
      </c>
      <c r="AX277" s="13" t="s">
        <v>81</v>
      </c>
      <c r="AY277" s="234" t="s">
        <v>130</v>
      </c>
    </row>
    <row r="278" s="13" customFormat="1">
      <c r="A278" s="13"/>
      <c r="B278" s="223"/>
      <c r="C278" s="224"/>
      <c r="D278" s="225" t="s">
        <v>141</v>
      </c>
      <c r="E278" s="226" t="s">
        <v>31</v>
      </c>
      <c r="F278" s="227" t="s">
        <v>672</v>
      </c>
      <c r="G278" s="224"/>
      <c r="H278" s="228">
        <v>-117.24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141</v>
      </c>
      <c r="AU278" s="234" t="s">
        <v>20</v>
      </c>
      <c r="AV278" s="13" t="s">
        <v>20</v>
      </c>
      <c r="AW278" s="13" t="s">
        <v>40</v>
      </c>
      <c r="AX278" s="13" t="s">
        <v>81</v>
      </c>
      <c r="AY278" s="234" t="s">
        <v>130</v>
      </c>
    </row>
    <row r="279" s="14" customFormat="1">
      <c r="A279" s="14"/>
      <c r="B279" s="235"/>
      <c r="C279" s="236"/>
      <c r="D279" s="225" t="s">
        <v>141</v>
      </c>
      <c r="E279" s="237" t="s">
        <v>31</v>
      </c>
      <c r="F279" s="238" t="s">
        <v>489</v>
      </c>
      <c r="G279" s="236"/>
      <c r="H279" s="237" t="s">
        <v>31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141</v>
      </c>
      <c r="AU279" s="244" t="s">
        <v>20</v>
      </c>
      <c r="AV279" s="14" t="s">
        <v>89</v>
      </c>
      <c r="AW279" s="14" t="s">
        <v>40</v>
      </c>
      <c r="AX279" s="14" t="s">
        <v>81</v>
      </c>
      <c r="AY279" s="244" t="s">
        <v>130</v>
      </c>
    </row>
    <row r="280" s="14" customFormat="1">
      <c r="A280" s="14"/>
      <c r="B280" s="235"/>
      <c r="C280" s="236"/>
      <c r="D280" s="225" t="s">
        <v>141</v>
      </c>
      <c r="E280" s="237" t="s">
        <v>31</v>
      </c>
      <c r="F280" s="238" t="s">
        <v>673</v>
      </c>
      <c r="G280" s="236"/>
      <c r="H280" s="237" t="s">
        <v>31</v>
      </c>
      <c r="I280" s="239"/>
      <c r="J280" s="236"/>
      <c r="K280" s="236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141</v>
      </c>
      <c r="AU280" s="244" t="s">
        <v>20</v>
      </c>
      <c r="AV280" s="14" t="s">
        <v>89</v>
      </c>
      <c r="AW280" s="14" t="s">
        <v>40</v>
      </c>
      <c r="AX280" s="14" t="s">
        <v>81</v>
      </c>
      <c r="AY280" s="244" t="s">
        <v>130</v>
      </c>
    </row>
    <row r="281" s="14" customFormat="1">
      <c r="A281" s="14"/>
      <c r="B281" s="235"/>
      <c r="C281" s="236"/>
      <c r="D281" s="225" t="s">
        <v>141</v>
      </c>
      <c r="E281" s="237" t="s">
        <v>31</v>
      </c>
      <c r="F281" s="238" t="s">
        <v>674</v>
      </c>
      <c r="G281" s="236"/>
      <c r="H281" s="237" t="s">
        <v>31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141</v>
      </c>
      <c r="AU281" s="244" t="s">
        <v>20</v>
      </c>
      <c r="AV281" s="14" t="s">
        <v>89</v>
      </c>
      <c r="AW281" s="14" t="s">
        <v>40</v>
      </c>
      <c r="AX281" s="14" t="s">
        <v>81</v>
      </c>
      <c r="AY281" s="244" t="s">
        <v>130</v>
      </c>
    </row>
    <row r="282" s="13" customFormat="1">
      <c r="A282" s="13"/>
      <c r="B282" s="223"/>
      <c r="C282" s="224"/>
      <c r="D282" s="225" t="s">
        <v>141</v>
      </c>
      <c r="E282" s="226" t="s">
        <v>31</v>
      </c>
      <c r="F282" s="227" t="s">
        <v>675</v>
      </c>
      <c r="G282" s="224"/>
      <c r="H282" s="228">
        <v>-16.559999999999999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141</v>
      </c>
      <c r="AU282" s="234" t="s">
        <v>20</v>
      </c>
      <c r="AV282" s="13" t="s">
        <v>20</v>
      </c>
      <c r="AW282" s="13" t="s">
        <v>40</v>
      </c>
      <c r="AX282" s="13" t="s">
        <v>81</v>
      </c>
      <c r="AY282" s="234" t="s">
        <v>130</v>
      </c>
    </row>
    <row r="283" s="15" customFormat="1">
      <c r="A283" s="15"/>
      <c r="B283" s="245"/>
      <c r="C283" s="246"/>
      <c r="D283" s="225" t="s">
        <v>141</v>
      </c>
      <c r="E283" s="247" t="s">
        <v>31</v>
      </c>
      <c r="F283" s="248" t="s">
        <v>144</v>
      </c>
      <c r="G283" s="246"/>
      <c r="H283" s="249">
        <v>7.7600000000000087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5" t="s">
        <v>141</v>
      </c>
      <c r="AU283" s="255" t="s">
        <v>20</v>
      </c>
      <c r="AV283" s="15" t="s">
        <v>137</v>
      </c>
      <c r="AW283" s="15" t="s">
        <v>40</v>
      </c>
      <c r="AX283" s="15" t="s">
        <v>89</v>
      </c>
      <c r="AY283" s="255" t="s">
        <v>130</v>
      </c>
    </row>
    <row r="284" s="2" customFormat="1" ht="24.15" customHeight="1">
      <c r="A284" s="40"/>
      <c r="B284" s="41"/>
      <c r="C284" s="206" t="s">
        <v>362</v>
      </c>
      <c r="D284" s="206" t="s">
        <v>132</v>
      </c>
      <c r="E284" s="207" t="s">
        <v>494</v>
      </c>
      <c r="F284" s="208" t="s">
        <v>495</v>
      </c>
      <c r="G284" s="209" t="s">
        <v>188</v>
      </c>
      <c r="H284" s="210">
        <v>108.64</v>
      </c>
      <c r="I284" s="211"/>
      <c r="J284" s="210">
        <f>ROUND(I284*H284,2)</f>
        <v>0</v>
      </c>
      <c r="K284" s="208" t="s">
        <v>136</v>
      </c>
      <c r="L284" s="46"/>
      <c r="M284" s="212" t="s">
        <v>31</v>
      </c>
      <c r="N284" s="213" t="s">
        <v>52</v>
      </c>
      <c r="O284" s="86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6" t="s">
        <v>137</v>
      </c>
      <c r="AT284" s="216" t="s">
        <v>132</v>
      </c>
      <c r="AU284" s="216" t="s">
        <v>20</v>
      </c>
      <c r="AY284" s="18" t="s">
        <v>130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89</v>
      </c>
      <c r="BK284" s="217">
        <f>ROUND(I284*H284,2)</f>
        <v>0</v>
      </c>
      <c r="BL284" s="18" t="s">
        <v>137</v>
      </c>
      <c r="BM284" s="216" t="s">
        <v>496</v>
      </c>
    </row>
    <row r="285" s="2" customFormat="1">
      <c r="A285" s="40"/>
      <c r="B285" s="41"/>
      <c r="C285" s="42"/>
      <c r="D285" s="218" t="s">
        <v>139</v>
      </c>
      <c r="E285" s="42"/>
      <c r="F285" s="219" t="s">
        <v>497</v>
      </c>
      <c r="G285" s="42"/>
      <c r="H285" s="42"/>
      <c r="I285" s="220"/>
      <c r="J285" s="42"/>
      <c r="K285" s="42"/>
      <c r="L285" s="46"/>
      <c r="M285" s="221"/>
      <c r="N285" s="22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139</v>
      </c>
      <c r="AU285" s="18" t="s">
        <v>20</v>
      </c>
    </row>
    <row r="286" s="13" customFormat="1">
      <c r="A286" s="13"/>
      <c r="B286" s="223"/>
      <c r="C286" s="224"/>
      <c r="D286" s="225" t="s">
        <v>141</v>
      </c>
      <c r="E286" s="226" t="s">
        <v>31</v>
      </c>
      <c r="F286" s="227" t="s">
        <v>676</v>
      </c>
      <c r="G286" s="224"/>
      <c r="H286" s="228">
        <v>108.64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141</v>
      </c>
      <c r="AU286" s="234" t="s">
        <v>20</v>
      </c>
      <c r="AV286" s="13" t="s">
        <v>20</v>
      </c>
      <c r="AW286" s="13" t="s">
        <v>40</v>
      </c>
      <c r="AX286" s="13" t="s">
        <v>81</v>
      </c>
      <c r="AY286" s="234" t="s">
        <v>130</v>
      </c>
    </row>
    <row r="287" s="15" customFormat="1">
      <c r="A287" s="15"/>
      <c r="B287" s="245"/>
      <c r="C287" s="246"/>
      <c r="D287" s="225" t="s">
        <v>141</v>
      </c>
      <c r="E287" s="247" t="s">
        <v>31</v>
      </c>
      <c r="F287" s="248" t="s">
        <v>144</v>
      </c>
      <c r="G287" s="246"/>
      <c r="H287" s="249">
        <v>108.64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5" t="s">
        <v>141</v>
      </c>
      <c r="AU287" s="255" t="s">
        <v>20</v>
      </c>
      <c r="AV287" s="15" t="s">
        <v>137</v>
      </c>
      <c r="AW287" s="15" t="s">
        <v>40</v>
      </c>
      <c r="AX287" s="15" t="s">
        <v>89</v>
      </c>
      <c r="AY287" s="255" t="s">
        <v>130</v>
      </c>
    </row>
    <row r="288" s="2" customFormat="1" ht="24.15" customHeight="1">
      <c r="A288" s="40"/>
      <c r="B288" s="41"/>
      <c r="C288" s="206" t="s">
        <v>369</v>
      </c>
      <c r="D288" s="206" t="s">
        <v>132</v>
      </c>
      <c r="E288" s="207" t="s">
        <v>500</v>
      </c>
      <c r="F288" s="208" t="s">
        <v>501</v>
      </c>
      <c r="G288" s="209" t="s">
        <v>188</v>
      </c>
      <c r="H288" s="210">
        <v>117.24</v>
      </c>
      <c r="I288" s="211"/>
      <c r="J288" s="210">
        <f>ROUND(I288*H288,2)</f>
        <v>0</v>
      </c>
      <c r="K288" s="208" t="s">
        <v>136</v>
      </c>
      <c r="L288" s="46"/>
      <c r="M288" s="212" t="s">
        <v>31</v>
      </c>
      <c r="N288" s="213" t="s">
        <v>52</v>
      </c>
      <c r="O288" s="86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6" t="s">
        <v>137</v>
      </c>
      <c r="AT288" s="216" t="s">
        <v>132</v>
      </c>
      <c r="AU288" s="216" t="s">
        <v>20</v>
      </c>
      <c r="AY288" s="18" t="s">
        <v>130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89</v>
      </c>
      <c r="BK288" s="217">
        <f>ROUND(I288*H288,2)</f>
        <v>0</v>
      </c>
      <c r="BL288" s="18" t="s">
        <v>137</v>
      </c>
      <c r="BM288" s="216" t="s">
        <v>502</v>
      </c>
    </row>
    <row r="289" s="2" customFormat="1">
      <c r="A289" s="40"/>
      <c r="B289" s="41"/>
      <c r="C289" s="42"/>
      <c r="D289" s="218" t="s">
        <v>139</v>
      </c>
      <c r="E289" s="42"/>
      <c r="F289" s="219" t="s">
        <v>503</v>
      </c>
      <c r="G289" s="42"/>
      <c r="H289" s="42"/>
      <c r="I289" s="220"/>
      <c r="J289" s="42"/>
      <c r="K289" s="42"/>
      <c r="L289" s="46"/>
      <c r="M289" s="221"/>
      <c r="N289" s="22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139</v>
      </c>
      <c r="AU289" s="18" t="s">
        <v>20</v>
      </c>
    </row>
    <row r="290" s="13" customFormat="1">
      <c r="A290" s="13"/>
      <c r="B290" s="223"/>
      <c r="C290" s="224"/>
      <c r="D290" s="225" t="s">
        <v>141</v>
      </c>
      <c r="E290" s="226" t="s">
        <v>31</v>
      </c>
      <c r="F290" s="227" t="s">
        <v>677</v>
      </c>
      <c r="G290" s="224"/>
      <c r="H290" s="228">
        <v>100.8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141</v>
      </c>
      <c r="AU290" s="234" t="s">
        <v>20</v>
      </c>
      <c r="AV290" s="13" t="s">
        <v>20</v>
      </c>
      <c r="AW290" s="13" t="s">
        <v>40</v>
      </c>
      <c r="AX290" s="13" t="s">
        <v>81</v>
      </c>
      <c r="AY290" s="234" t="s">
        <v>130</v>
      </c>
    </row>
    <row r="291" s="14" customFormat="1">
      <c r="A291" s="14"/>
      <c r="B291" s="235"/>
      <c r="C291" s="236"/>
      <c r="D291" s="225" t="s">
        <v>141</v>
      </c>
      <c r="E291" s="237" t="s">
        <v>31</v>
      </c>
      <c r="F291" s="238" t="s">
        <v>505</v>
      </c>
      <c r="G291" s="236"/>
      <c r="H291" s="237" t="s">
        <v>31</v>
      </c>
      <c r="I291" s="239"/>
      <c r="J291" s="236"/>
      <c r="K291" s="236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141</v>
      </c>
      <c r="AU291" s="244" t="s">
        <v>20</v>
      </c>
      <c r="AV291" s="14" t="s">
        <v>89</v>
      </c>
      <c r="AW291" s="14" t="s">
        <v>40</v>
      </c>
      <c r="AX291" s="14" t="s">
        <v>81</v>
      </c>
      <c r="AY291" s="244" t="s">
        <v>130</v>
      </c>
    </row>
    <row r="292" s="13" customFormat="1">
      <c r="A292" s="13"/>
      <c r="B292" s="223"/>
      <c r="C292" s="224"/>
      <c r="D292" s="225" t="s">
        <v>141</v>
      </c>
      <c r="E292" s="226" t="s">
        <v>31</v>
      </c>
      <c r="F292" s="227" t="s">
        <v>678</v>
      </c>
      <c r="G292" s="224"/>
      <c r="H292" s="228">
        <v>16.440000000000001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141</v>
      </c>
      <c r="AU292" s="234" t="s">
        <v>20</v>
      </c>
      <c r="AV292" s="13" t="s">
        <v>20</v>
      </c>
      <c r="AW292" s="13" t="s">
        <v>40</v>
      </c>
      <c r="AX292" s="13" t="s">
        <v>81</v>
      </c>
      <c r="AY292" s="234" t="s">
        <v>130</v>
      </c>
    </row>
    <row r="293" s="14" customFormat="1">
      <c r="A293" s="14"/>
      <c r="B293" s="235"/>
      <c r="C293" s="236"/>
      <c r="D293" s="225" t="s">
        <v>141</v>
      </c>
      <c r="E293" s="237" t="s">
        <v>31</v>
      </c>
      <c r="F293" s="238" t="s">
        <v>507</v>
      </c>
      <c r="G293" s="236"/>
      <c r="H293" s="237" t="s">
        <v>31</v>
      </c>
      <c r="I293" s="239"/>
      <c r="J293" s="236"/>
      <c r="K293" s="236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141</v>
      </c>
      <c r="AU293" s="244" t="s">
        <v>20</v>
      </c>
      <c r="AV293" s="14" t="s">
        <v>89</v>
      </c>
      <c r="AW293" s="14" t="s">
        <v>40</v>
      </c>
      <c r="AX293" s="14" t="s">
        <v>81</v>
      </c>
      <c r="AY293" s="244" t="s">
        <v>130</v>
      </c>
    </row>
    <row r="294" s="15" customFormat="1">
      <c r="A294" s="15"/>
      <c r="B294" s="245"/>
      <c r="C294" s="246"/>
      <c r="D294" s="225" t="s">
        <v>141</v>
      </c>
      <c r="E294" s="247" t="s">
        <v>31</v>
      </c>
      <c r="F294" s="248" t="s">
        <v>144</v>
      </c>
      <c r="G294" s="246"/>
      <c r="H294" s="249">
        <v>117.24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5" t="s">
        <v>141</v>
      </c>
      <c r="AU294" s="255" t="s">
        <v>20</v>
      </c>
      <c r="AV294" s="15" t="s">
        <v>137</v>
      </c>
      <c r="AW294" s="15" t="s">
        <v>40</v>
      </c>
      <c r="AX294" s="15" t="s">
        <v>89</v>
      </c>
      <c r="AY294" s="255" t="s">
        <v>130</v>
      </c>
    </row>
    <row r="295" s="2" customFormat="1" ht="24.15" customHeight="1">
      <c r="A295" s="40"/>
      <c r="B295" s="41"/>
      <c r="C295" s="206" t="s">
        <v>28</v>
      </c>
      <c r="D295" s="206" t="s">
        <v>132</v>
      </c>
      <c r="E295" s="207" t="s">
        <v>511</v>
      </c>
      <c r="F295" s="208" t="s">
        <v>495</v>
      </c>
      <c r="G295" s="209" t="s">
        <v>188</v>
      </c>
      <c r="H295" s="210">
        <v>1641.3599999999999</v>
      </c>
      <c r="I295" s="211"/>
      <c r="J295" s="210">
        <f>ROUND(I295*H295,2)</f>
        <v>0</v>
      </c>
      <c r="K295" s="208" t="s">
        <v>136</v>
      </c>
      <c r="L295" s="46"/>
      <c r="M295" s="212" t="s">
        <v>31</v>
      </c>
      <c r="N295" s="213" t="s">
        <v>52</v>
      </c>
      <c r="O295" s="86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6" t="s">
        <v>137</v>
      </c>
      <c r="AT295" s="216" t="s">
        <v>132</v>
      </c>
      <c r="AU295" s="216" t="s">
        <v>20</v>
      </c>
      <c r="AY295" s="18" t="s">
        <v>130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89</v>
      </c>
      <c r="BK295" s="217">
        <f>ROUND(I295*H295,2)</f>
        <v>0</v>
      </c>
      <c r="BL295" s="18" t="s">
        <v>137</v>
      </c>
      <c r="BM295" s="216" t="s">
        <v>512</v>
      </c>
    </row>
    <row r="296" s="2" customFormat="1">
      <c r="A296" s="40"/>
      <c r="B296" s="41"/>
      <c r="C296" s="42"/>
      <c r="D296" s="218" t="s">
        <v>139</v>
      </c>
      <c r="E296" s="42"/>
      <c r="F296" s="219" t="s">
        <v>513</v>
      </c>
      <c r="G296" s="42"/>
      <c r="H296" s="42"/>
      <c r="I296" s="220"/>
      <c r="J296" s="42"/>
      <c r="K296" s="42"/>
      <c r="L296" s="46"/>
      <c r="M296" s="221"/>
      <c r="N296" s="22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139</v>
      </c>
      <c r="AU296" s="18" t="s">
        <v>20</v>
      </c>
    </row>
    <row r="297" s="13" customFormat="1">
      <c r="A297" s="13"/>
      <c r="B297" s="223"/>
      <c r="C297" s="224"/>
      <c r="D297" s="225" t="s">
        <v>141</v>
      </c>
      <c r="E297" s="226" t="s">
        <v>31</v>
      </c>
      <c r="F297" s="227" t="s">
        <v>679</v>
      </c>
      <c r="G297" s="224"/>
      <c r="H297" s="228">
        <v>1641.3599999999999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141</v>
      </c>
      <c r="AU297" s="234" t="s">
        <v>20</v>
      </c>
      <c r="AV297" s="13" t="s">
        <v>20</v>
      </c>
      <c r="AW297" s="13" t="s">
        <v>40</v>
      </c>
      <c r="AX297" s="13" t="s">
        <v>81</v>
      </c>
      <c r="AY297" s="234" t="s">
        <v>130</v>
      </c>
    </row>
    <row r="298" s="15" customFormat="1">
      <c r="A298" s="15"/>
      <c r="B298" s="245"/>
      <c r="C298" s="246"/>
      <c r="D298" s="225" t="s">
        <v>141</v>
      </c>
      <c r="E298" s="247" t="s">
        <v>31</v>
      </c>
      <c r="F298" s="248" t="s">
        <v>144</v>
      </c>
      <c r="G298" s="246"/>
      <c r="H298" s="249">
        <v>1641.3599999999999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5" t="s">
        <v>141</v>
      </c>
      <c r="AU298" s="255" t="s">
        <v>20</v>
      </c>
      <c r="AV298" s="15" t="s">
        <v>137</v>
      </c>
      <c r="AW298" s="15" t="s">
        <v>40</v>
      </c>
      <c r="AX298" s="15" t="s">
        <v>89</v>
      </c>
      <c r="AY298" s="255" t="s">
        <v>130</v>
      </c>
    </row>
    <row r="299" s="2" customFormat="1" ht="16.5" customHeight="1">
      <c r="A299" s="40"/>
      <c r="B299" s="41"/>
      <c r="C299" s="206" t="s">
        <v>384</v>
      </c>
      <c r="D299" s="206" t="s">
        <v>132</v>
      </c>
      <c r="E299" s="207" t="s">
        <v>516</v>
      </c>
      <c r="F299" s="208" t="s">
        <v>517</v>
      </c>
      <c r="G299" s="209" t="s">
        <v>188</v>
      </c>
      <c r="H299" s="210">
        <v>7.7599999999999998</v>
      </c>
      <c r="I299" s="211"/>
      <c r="J299" s="210">
        <f>ROUND(I299*H299,2)</f>
        <v>0</v>
      </c>
      <c r="K299" s="208" t="s">
        <v>136</v>
      </c>
      <c r="L299" s="46"/>
      <c r="M299" s="212" t="s">
        <v>31</v>
      </c>
      <c r="N299" s="213" t="s">
        <v>52</v>
      </c>
      <c r="O299" s="86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6" t="s">
        <v>137</v>
      </c>
      <c r="AT299" s="216" t="s">
        <v>132</v>
      </c>
      <c r="AU299" s="216" t="s">
        <v>20</v>
      </c>
      <c r="AY299" s="18" t="s">
        <v>130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89</v>
      </c>
      <c r="BK299" s="217">
        <f>ROUND(I299*H299,2)</f>
        <v>0</v>
      </c>
      <c r="BL299" s="18" t="s">
        <v>137</v>
      </c>
      <c r="BM299" s="216" t="s">
        <v>518</v>
      </c>
    </row>
    <row r="300" s="2" customFormat="1">
      <c r="A300" s="40"/>
      <c r="B300" s="41"/>
      <c r="C300" s="42"/>
      <c r="D300" s="218" t="s">
        <v>139</v>
      </c>
      <c r="E300" s="42"/>
      <c r="F300" s="219" t="s">
        <v>519</v>
      </c>
      <c r="G300" s="42"/>
      <c r="H300" s="42"/>
      <c r="I300" s="220"/>
      <c r="J300" s="42"/>
      <c r="K300" s="42"/>
      <c r="L300" s="46"/>
      <c r="M300" s="221"/>
      <c r="N300" s="22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139</v>
      </c>
      <c r="AU300" s="18" t="s">
        <v>20</v>
      </c>
    </row>
    <row r="301" s="13" customFormat="1">
      <c r="A301" s="13"/>
      <c r="B301" s="223"/>
      <c r="C301" s="224"/>
      <c r="D301" s="225" t="s">
        <v>141</v>
      </c>
      <c r="E301" s="226" t="s">
        <v>31</v>
      </c>
      <c r="F301" s="227" t="s">
        <v>680</v>
      </c>
      <c r="G301" s="224"/>
      <c r="H301" s="228">
        <v>7.7599999999999998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141</v>
      </c>
      <c r="AU301" s="234" t="s">
        <v>20</v>
      </c>
      <c r="AV301" s="13" t="s">
        <v>20</v>
      </c>
      <c r="AW301" s="13" t="s">
        <v>40</v>
      </c>
      <c r="AX301" s="13" t="s">
        <v>81</v>
      </c>
      <c r="AY301" s="234" t="s">
        <v>130</v>
      </c>
    </row>
    <row r="302" s="15" customFormat="1">
      <c r="A302" s="15"/>
      <c r="B302" s="245"/>
      <c r="C302" s="246"/>
      <c r="D302" s="225" t="s">
        <v>141</v>
      </c>
      <c r="E302" s="247" t="s">
        <v>31</v>
      </c>
      <c r="F302" s="248" t="s">
        <v>144</v>
      </c>
      <c r="G302" s="246"/>
      <c r="H302" s="249">
        <v>7.7599999999999998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5" t="s">
        <v>141</v>
      </c>
      <c r="AU302" s="255" t="s">
        <v>20</v>
      </c>
      <c r="AV302" s="15" t="s">
        <v>137</v>
      </c>
      <c r="AW302" s="15" t="s">
        <v>40</v>
      </c>
      <c r="AX302" s="15" t="s">
        <v>89</v>
      </c>
      <c r="AY302" s="255" t="s">
        <v>130</v>
      </c>
    </row>
    <row r="303" s="2" customFormat="1" ht="16.5" customHeight="1">
      <c r="A303" s="40"/>
      <c r="B303" s="41"/>
      <c r="C303" s="206" t="s">
        <v>391</v>
      </c>
      <c r="D303" s="206" t="s">
        <v>132</v>
      </c>
      <c r="E303" s="207" t="s">
        <v>522</v>
      </c>
      <c r="F303" s="208" t="s">
        <v>523</v>
      </c>
      <c r="G303" s="209" t="s">
        <v>188</v>
      </c>
      <c r="H303" s="210">
        <v>117.24</v>
      </c>
      <c r="I303" s="211"/>
      <c r="J303" s="210">
        <f>ROUND(I303*H303,2)</f>
        <v>0</v>
      </c>
      <c r="K303" s="208" t="s">
        <v>136</v>
      </c>
      <c r="L303" s="46"/>
      <c r="M303" s="212" t="s">
        <v>31</v>
      </c>
      <c r="N303" s="213" t="s">
        <v>52</v>
      </c>
      <c r="O303" s="86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6" t="s">
        <v>137</v>
      </c>
      <c r="AT303" s="216" t="s">
        <v>132</v>
      </c>
      <c r="AU303" s="216" t="s">
        <v>20</v>
      </c>
      <c r="AY303" s="18" t="s">
        <v>130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89</v>
      </c>
      <c r="BK303" s="217">
        <f>ROUND(I303*H303,2)</f>
        <v>0</v>
      </c>
      <c r="BL303" s="18" t="s">
        <v>137</v>
      </c>
      <c r="BM303" s="216" t="s">
        <v>524</v>
      </c>
    </row>
    <row r="304" s="2" customFormat="1">
      <c r="A304" s="40"/>
      <c r="B304" s="41"/>
      <c r="C304" s="42"/>
      <c r="D304" s="218" t="s">
        <v>139</v>
      </c>
      <c r="E304" s="42"/>
      <c r="F304" s="219" t="s">
        <v>525</v>
      </c>
      <c r="G304" s="42"/>
      <c r="H304" s="42"/>
      <c r="I304" s="220"/>
      <c r="J304" s="42"/>
      <c r="K304" s="42"/>
      <c r="L304" s="46"/>
      <c r="M304" s="221"/>
      <c r="N304" s="22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8" t="s">
        <v>139</v>
      </c>
      <c r="AU304" s="18" t="s">
        <v>20</v>
      </c>
    </row>
    <row r="305" s="13" customFormat="1">
      <c r="A305" s="13"/>
      <c r="B305" s="223"/>
      <c r="C305" s="224"/>
      <c r="D305" s="225" t="s">
        <v>141</v>
      </c>
      <c r="E305" s="226" t="s">
        <v>31</v>
      </c>
      <c r="F305" s="227" t="s">
        <v>681</v>
      </c>
      <c r="G305" s="224"/>
      <c r="H305" s="228">
        <v>117.24</v>
      </c>
      <c r="I305" s="229"/>
      <c r="J305" s="224"/>
      <c r="K305" s="224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141</v>
      </c>
      <c r="AU305" s="234" t="s">
        <v>20</v>
      </c>
      <c r="AV305" s="13" t="s">
        <v>20</v>
      </c>
      <c r="AW305" s="13" t="s">
        <v>40</v>
      </c>
      <c r="AX305" s="13" t="s">
        <v>81</v>
      </c>
      <c r="AY305" s="234" t="s">
        <v>130</v>
      </c>
    </row>
    <row r="306" s="15" customFormat="1">
      <c r="A306" s="15"/>
      <c r="B306" s="245"/>
      <c r="C306" s="246"/>
      <c r="D306" s="225" t="s">
        <v>141</v>
      </c>
      <c r="E306" s="247" t="s">
        <v>31</v>
      </c>
      <c r="F306" s="248" t="s">
        <v>144</v>
      </c>
      <c r="G306" s="246"/>
      <c r="H306" s="249">
        <v>117.24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5" t="s">
        <v>141</v>
      </c>
      <c r="AU306" s="255" t="s">
        <v>20</v>
      </c>
      <c r="AV306" s="15" t="s">
        <v>137</v>
      </c>
      <c r="AW306" s="15" t="s">
        <v>40</v>
      </c>
      <c r="AX306" s="15" t="s">
        <v>89</v>
      </c>
      <c r="AY306" s="255" t="s">
        <v>130</v>
      </c>
    </row>
    <row r="307" s="2" customFormat="1" ht="24.15" customHeight="1">
      <c r="A307" s="40"/>
      <c r="B307" s="41"/>
      <c r="C307" s="206" t="s">
        <v>399</v>
      </c>
      <c r="D307" s="206" t="s">
        <v>132</v>
      </c>
      <c r="E307" s="207" t="s">
        <v>682</v>
      </c>
      <c r="F307" s="208" t="s">
        <v>683</v>
      </c>
      <c r="G307" s="209" t="s">
        <v>188</v>
      </c>
      <c r="H307" s="210">
        <v>117.24</v>
      </c>
      <c r="I307" s="211"/>
      <c r="J307" s="210">
        <f>ROUND(I307*H307,2)</f>
        <v>0</v>
      </c>
      <c r="K307" s="208" t="s">
        <v>136</v>
      </c>
      <c r="L307" s="46"/>
      <c r="M307" s="212" t="s">
        <v>31</v>
      </c>
      <c r="N307" s="213" t="s">
        <v>52</v>
      </c>
      <c r="O307" s="86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6" t="s">
        <v>137</v>
      </c>
      <c r="AT307" s="216" t="s">
        <v>132</v>
      </c>
      <c r="AU307" s="216" t="s">
        <v>20</v>
      </c>
      <c r="AY307" s="18" t="s">
        <v>130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89</v>
      </c>
      <c r="BK307" s="217">
        <f>ROUND(I307*H307,2)</f>
        <v>0</v>
      </c>
      <c r="BL307" s="18" t="s">
        <v>137</v>
      </c>
      <c r="BM307" s="216" t="s">
        <v>684</v>
      </c>
    </row>
    <row r="308" s="2" customFormat="1">
      <c r="A308" s="40"/>
      <c r="B308" s="41"/>
      <c r="C308" s="42"/>
      <c r="D308" s="218" t="s">
        <v>139</v>
      </c>
      <c r="E308" s="42"/>
      <c r="F308" s="219" t="s">
        <v>685</v>
      </c>
      <c r="G308" s="42"/>
      <c r="H308" s="42"/>
      <c r="I308" s="220"/>
      <c r="J308" s="42"/>
      <c r="K308" s="42"/>
      <c r="L308" s="46"/>
      <c r="M308" s="221"/>
      <c r="N308" s="22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139</v>
      </c>
      <c r="AU308" s="18" t="s">
        <v>20</v>
      </c>
    </row>
    <row r="309" s="13" customFormat="1">
      <c r="A309" s="13"/>
      <c r="B309" s="223"/>
      <c r="C309" s="224"/>
      <c r="D309" s="225" t="s">
        <v>141</v>
      </c>
      <c r="E309" s="226" t="s">
        <v>31</v>
      </c>
      <c r="F309" s="227" t="s">
        <v>681</v>
      </c>
      <c r="G309" s="224"/>
      <c r="H309" s="228">
        <v>117.24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141</v>
      </c>
      <c r="AU309" s="234" t="s">
        <v>20</v>
      </c>
      <c r="AV309" s="13" t="s">
        <v>20</v>
      </c>
      <c r="AW309" s="13" t="s">
        <v>40</v>
      </c>
      <c r="AX309" s="13" t="s">
        <v>81</v>
      </c>
      <c r="AY309" s="234" t="s">
        <v>130</v>
      </c>
    </row>
    <row r="310" s="15" customFormat="1">
      <c r="A310" s="15"/>
      <c r="B310" s="245"/>
      <c r="C310" s="246"/>
      <c r="D310" s="225" t="s">
        <v>141</v>
      </c>
      <c r="E310" s="247" t="s">
        <v>31</v>
      </c>
      <c r="F310" s="248" t="s">
        <v>144</v>
      </c>
      <c r="G310" s="246"/>
      <c r="H310" s="249">
        <v>117.24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5" t="s">
        <v>141</v>
      </c>
      <c r="AU310" s="255" t="s">
        <v>20</v>
      </c>
      <c r="AV310" s="15" t="s">
        <v>137</v>
      </c>
      <c r="AW310" s="15" t="s">
        <v>40</v>
      </c>
      <c r="AX310" s="15" t="s">
        <v>89</v>
      </c>
      <c r="AY310" s="255" t="s">
        <v>130</v>
      </c>
    </row>
    <row r="311" s="2" customFormat="1" ht="24.15" customHeight="1">
      <c r="A311" s="40"/>
      <c r="B311" s="41"/>
      <c r="C311" s="206" t="s">
        <v>405</v>
      </c>
      <c r="D311" s="206" t="s">
        <v>132</v>
      </c>
      <c r="E311" s="207" t="s">
        <v>533</v>
      </c>
      <c r="F311" s="208" t="s">
        <v>187</v>
      </c>
      <c r="G311" s="209" t="s">
        <v>188</v>
      </c>
      <c r="H311" s="210">
        <v>7.7599999999999998</v>
      </c>
      <c r="I311" s="211"/>
      <c r="J311" s="210">
        <f>ROUND(I311*H311,2)</f>
        <v>0</v>
      </c>
      <c r="K311" s="208" t="s">
        <v>136</v>
      </c>
      <c r="L311" s="46"/>
      <c r="M311" s="212" t="s">
        <v>31</v>
      </c>
      <c r="N311" s="213" t="s">
        <v>52</v>
      </c>
      <c r="O311" s="86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6" t="s">
        <v>137</v>
      </c>
      <c r="AT311" s="216" t="s">
        <v>132</v>
      </c>
      <c r="AU311" s="216" t="s">
        <v>20</v>
      </c>
      <c r="AY311" s="18" t="s">
        <v>130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89</v>
      </c>
      <c r="BK311" s="217">
        <f>ROUND(I311*H311,2)</f>
        <v>0</v>
      </c>
      <c r="BL311" s="18" t="s">
        <v>137</v>
      </c>
      <c r="BM311" s="216" t="s">
        <v>534</v>
      </c>
    </row>
    <row r="312" s="2" customFormat="1">
      <c r="A312" s="40"/>
      <c r="B312" s="41"/>
      <c r="C312" s="42"/>
      <c r="D312" s="218" t="s">
        <v>139</v>
      </c>
      <c r="E312" s="42"/>
      <c r="F312" s="219" t="s">
        <v>535</v>
      </c>
      <c r="G312" s="42"/>
      <c r="H312" s="42"/>
      <c r="I312" s="220"/>
      <c r="J312" s="42"/>
      <c r="K312" s="42"/>
      <c r="L312" s="46"/>
      <c r="M312" s="221"/>
      <c r="N312" s="22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139</v>
      </c>
      <c r="AU312" s="18" t="s">
        <v>20</v>
      </c>
    </row>
    <row r="313" s="13" customFormat="1">
      <c r="A313" s="13"/>
      <c r="B313" s="223"/>
      <c r="C313" s="224"/>
      <c r="D313" s="225" t="s">
        <v>141</v>
      </c>
      <c r="E313" s="226" t="s">
        <v>31</v>
      </c>
      <c r="F313" s="227" t="s">
        <v>680</v>
      </c>
      <c r="G313" s="224"/>
      <c r="H313" s="228">
        <v>7.7599999999999998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141</v>
      </c>
      <c r="AU313" s="234" t="s">
        <v>20</v>
      </c>
      <c r="AV313" s="13" t="s">
        <v>20</v>
      </c>
      <c r="AW313" s="13" t="s">
        <v>40</v>
      </c>
      <c r="AX313" s="13" t="s">
        <v>81</v>
      </c>
      <c r="AY313" s="234" t="s">
        <v>130</v>
      </c>
    </row>
    <row r="314" s="15" customFormat="1">
      <c r="A314" s="15"/>
      <c r="B314" s="245"/>
      <c r="C314" s="246"/>
      <c r="D314" s="225" t="s">
        <v>141</v>
      </c>
      <c r="E314" s="247" t="s">
        <v>31</v>
      </c>
      <c r="F314" s="248" t="s">
        <v>144</v>
      </c>
      <c r="G314" s="246"/>
      <c r="H314" s="249">
        <v>7.7599999999999998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5" t="s">
        <v>141</v>
      </c>
      <c r="AU314" s="255" t="s">
        <v>20</v>
      </c>
      <c r="AV314" s="15" t="s">
        <v>137</v>
      </c>
      <c r="AW314" s="15" t="s">
        <v>40</v>
      </c>
      <c r="AX314" s="15" t="s">
        <v>89</v>
      </c>
      <c r="AY314" s="255" t="s">
        <v>130</v>
      </c>
    </row>
    <row r="315" s="12" customFormat="1" ht="22.8" customHeight="1">
      <c r="A315" s="12"/>
      <c r="B315" s="190"/>
      <c r="C315" s="191"/>
      <c r="D315" s="192" t="s">
        <v>80</v>
      </c>
      <c r="E315" s="204" t="s">
        <v>536</v>
      </c>
      <c r="F315" s="204" t="s">
        <v>537</v>
      </c>
      <c r="G315" s="191"/>
      <c r="H315" s="191"/>
      <c r="I315" s="194"/>
      <c r="J315" s="205">
        <f>BK315</f>
        <v>0</v>
      </c>
      <c r="K315" s="191"/>
      <c r="L315" s="196"/>
      <c r="M315" s="197"/>
      <c r="N315" s="198"/>
      <c r="O315" s="198"/>
      <c r="P315" s="199">
        <f>SUM(P316:P317)</f>
        <v>0</v>
      </c>
      <c r="Q315" s="198"/>
      <c r="R315" s="199">
        <f>SUM(R316:R317)</f>
        <v>0</v>
      </c>
      <c r="S315" s="198"/>
      <c r="T315" s="200">
        <f>SUM(T316:T317)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1" t="s">
        <v>89</v>
      </c>
      <c r="AT315" s="202" t="s">
        <v>80</v>
      </c>
      <c r="AU315" s="202" t="s">
        <v>89</v>
      </c>
      <c r="AY315" s="201" t="s">
        <v>130</v>
      </c>
      <c r="BK315" s="203">
        <f>SUM(BK316:BK317)</f>
        <v>0</v>
      </c>
    </row>
    <row r="316" s="2" customFormat="1" ht="24.15" customHeight="1">
      <c r="A316" s="40"/>
      <c r="B316" s="41"/>
      <c r="C316" s="206" t="s">
        <v>411</v>
      </c>
      <c r="D316" s="206" t="s">
        <v>132</v>
      </c>
      <c r="E316" s="207" t="s">
        <v>539</v>
      </c>
      <c r="F316" s="208" t="s">
        <v>540</v>
      </c>
      <c r="G316" s="209" t="s">
        <v>188</v>
      </c>
      <c r="H316" s="210">
        <v>212.62000000000001</v>
      </c>
      <c r="I316" s="211"/>
      <c r="J316" s="210">
        <f>ROUND(I316*H316,2)</f>
        <v>0</v>
      </c>
      <c r="K316" s="208" t="s">
        <v>136</v>
      </c>
      <c r="L316" s="46"/>
      <c r="M316" s="212" t="s">
        <v>31</v>
      </c>
      <c r="N316" s="213" t="s">
        <v>52</v>
      </c>
      <c r="O316" s="86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6" t="s">
        <v>137</v>
      </c>
      <c r="AT316" s="216" t="s">
        <v>132</v>
      </c>
      <c r="AU316" s="216" t="s">
        <v>20</v>
      </c>
      <c r="AY316" s="18" t="s">
        <v>130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89</v>
      </c>
      <c r="BK316" s="217">
        <f>ROUND(I316*H316,2)</f>
        <v>0</v>
      </c>
      <c r="BL316" s="18" t="s">
        <v>137</v>
      </c>
      <c r="BM316" s="216" t="s">
        <v>541</v>
      </c>
    </row>
    <row r="317" s="2" customFormat="1">
      <c r="A317" s="40"/>
      <c r="B317" s="41"/>
      <c r="C317" s="42"/>
      <c r="D317" s="218" t="s">
        <v>139</v>
      </c>
      <c r="E317" s="42"/>
      <c r="F317" s="219" t="s">
        <v>542</v>
      </c>
      <c r="G317" s="42"/>
      <c r="H317" s="42"/>
      <c r="I317" s="220"/>
      <c r="J317" s="42"/>
      <c r="K317" s="42"/>
      <c r="L317" s="46"/>
      <c r="M317" s="265"/>
      <c r="N317" s="266"/>
      <c r="O317" s="267"/>
      <c r="P317" s="267"/>
      <c r="Q317" s="267"/>
      <c r="R317" s="267"/>
      <c r="S317" s="267"/>
      <c r="T317" s="268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8" t="s">
        <v>139</v>
      </c>
      <c r="AU317" s="18" t="s">
        <v>20</v>
      </c>
    </row>
    <row r="318" s="2" customFormat="1" ht="6.96" customHeight="1">
      <c r="A318" s="40"/>
      <c r="B318" s="61"/>
      <c r="C318" s="62"/>
      <c r="D318" s="62"/>
      <c r="E318" s="62"/>
      <c r="F318" s="62"/>
      <c r="G318" s="62"/>
      <c r="H318" s="62"/>
      <c r="I318" s="62"/>
      <c r="J318" s="62"/>
      <c r="K318" s="62"/>
      <c r="L318" s="46"/>
      <c r="M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</row>
  </sheetData>
  <sheetProtection sheet="1" autoFilter="0" formatColumns="0" formatRows="0" objects="1" scenarios="1" spinCount="100000" saltValue="vjvWRH9a3VqiHCv4hzashmr8hmifiXPyz0V17lUhVBM1VFQM/bbGnXTgUfRXRbibWL4n/Qeu7Hab6zIKaozZ+w==" hashValue="FHKdYxf38M/GNUjYAJphBl22+fAR5rVgJHF/1+Y1r6k6Tn7rd9G2vOEXjwd0cHTwUThPLw7RlaxTTncpI5cX8g==" algorithmName="SHA-512" password="CC35"/>
  <autoFilter ref="C87:K31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113154234"/>
    <hyperlink ref="F100" r:id="rId2" display="https://podminky.urs.cz/item/CS_URS_2022_02/115101201"/>
    <hyperlink ref="F105" r:id="rId3" display="https://podminky.urs.cz/item/CS_URS_2022_02/122452203"/>
    <hyperlink ref="F114" r:id="rId4" display="https://podminky.urs.cz/item/CS_URS_2022_02/131251104"/>
    <hyperlink ref="F128" r:id="rId5" display="https://podminky.urs.cz/item/CS_URS_2022_02/162751137"/>
    <hyperlink ref="F132" r:id="rId6" display="https://podminky.urs.cz/item/CS_URS_2022_02/162751139"/>
    <hyperlink ref="F136" r:id="rId7" display="https://podminky.urs.cz/item/CS_URS_2022_02/171201231"/>
    <hyperlink ref="F140" r:id="rId8" display="https://podminky.urs.cz/item/CS_URS_2022_02/171251201"/>
    <hyperlink ref="F144" r:id="rId9" display="https://podminky.urs.cz/item/CS_URS_2022_02/174151101"/>
    <hyperlink ref="F151" r:id="rId10" display="https://podminky.urs.cz/item/CS_URS_2022_02/181411132"/>
    <hyperlink ref="F158" r:id="rId11" display="https://podminky.urs.cz/item/CS_URS_2022_02/181951111"/>
    <hyperlink ref="F163" r:id="rId12" display="https://podminky.urs.cz/item/CS_URS_2022_02/181951112"/>
    <hyperlink ref="F168" r:id="rId13" display="https://podminky.urs.cz/item/CS_URS_2022_02/182351023"/>
    <hyperlink ref="F174" r:id="rId14" display="https://podminky.urs.cz/item/CS_URS_2022_02/274311127"/>
    <hyperlink ref="F180" r:id="rId15" display="https://podminky.urs.cz/item/CS_URS_2022_02/451313521"/>
    <hyperlink ref="F184" r:id="rId16" display="https://podminky.urs.cz/item/CS_URS_2022_02/452311161"/>
    <hyperlink ref="F189" r:id="rId17" display="https://podminky.urs.cz/item/CS_URS_2022_02/458311121"/>
    <hyperlink ref="F194" r:id="rId18" display="https://podminky.urs.cz/item/CS_URS_2022_02/465513228"/>
    <hyperlink ref="F200" r:id="rId19" display="https://podminky.urs.cz/item/CS_URS_2022_02/564851111"/>
    <hyperlink ref="F205" r:id="rId20" display="https://podminky.urs.cz/item/CS_URS_2022_02/565145121"/>
    <hyperlink ref="F218" r:id="rId21" display="https://podminky.urs.cz/item/CS_URS_2022_02/599632111"/>
    <hyperlink ref="F224" r:id="rId22" display="https://podminky.urs.cz/item/CS_URS_2022_02/892443922"/>
    <hyperlink ref="F235" r:id="rId23" display="https://podminky.urs.cz/item/CS_URS_2022_02/912211111"/>
    <hyperlink ref="F241" r:id="rId24" display="https://podminky.urs.cz/item/CS_URS_2022_02/919441211"/>
    <hyperlink ref="F246" r:id="rId25" display="https://podminky.urs.cz/item/CS_URS_2022_02/919521140"/>
    <hyperlink ref="F255" r:id="rId26" display="https://podminky.urs.cz/item/CS_URS_2022_02/919535559"/>
    <hyperlink ref="F260" r:id="rId27" display="https://podminky.urs.cz/item/CS_URS_2022_02/938902152"/>
    <hyperlink ref="F265" r:id="rId28" display="https://podminky.urs.cz/item/CS_URS_2022_02/966008113"/>
    <hyperlink ref="F270" r:id="rId29" display="https://podminky.urs.cz/item/CS_URS_2022_02/966008311"/>
    <hyperlink ref="F276" r:id="rId30" display="https://podminky.urs.cz/item/CS_URS_2022_02/997221551"/>
    <hyperlink ref="F285" r:id="rId31" display="https://podminky.urs.cz/item/CS_URS_2022_02/997221559"/>
    <hyperlink ref="F289" r:id="rId32" display="https://podminky.urs.cz/item/CS_URS_2022_02/997221561"/>
    <hyperlink ref="F296" r:id="rId33" display="https://podminky.urs.cz/item/CS_URS_2022_02/997221569"/>
    <hyperlink ref="F300" r:id="rId34" display="https://podminky.urs.cz/item/CS_URS_2022_02/997221611"/>
    <hyperlink ref="F304" r:id="rId35" display="https://podminky.urs.cz/item/CS_URS_2022_02/997221612"/>
    <hyperlink ref="F308" r:id="rId36" display="https://podminky.urs.cz/item/CS_URS_2022_02/997221625"/>
    <hyperlink ref="F312" r:id="rId37" display="https://podminky.urs.cz/item/CS_URS_2022_02/997221873"/>
    <hyperlink ref="F317" r:id="rId38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20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15</v>
      </c>
      <c r="L6" s="21"/>
    </row>
    <row r="7" s="1" customFormat="1" ht="16.5" customHeight="1">
      <c r="B7" s="21"/>
      <c r="E7" s="135" t="str">
        <f>'Rekapitulace stavby'!K6</f>
        <v>II/230 Víchov - Těchlovice , oprava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17</v>
      </c>
      <c r="E11" s="40"/>
      <c r="F11" s="138" t="s">
        <v>18</v>
      </c>
      <c r="G11" s="40"/>
      <c r="H11" s="40"/>
      <c r="I11" s="134" t="s">
        <v>19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31. 10. 2022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29</v>
      </c>
      <c r="E14" s="40"/>
      <c r="F14" s="40"/>
      <c r="G14" s="40"/>
      <c r="H14" s="40"/>
      <c r="I14" s="134" t="s">
        <v>30</v>
      </c>
      <c r="J14" s="138" t="s">
        <v>31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32</v>
      </c>
      <c r="F15" s="40"/>
      <c r="G15" s="40"/>
      <c r="H15" s="40"/>
      <c r="I15" s="134" t="s">
        <v>33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30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33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30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33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30</v>
      </c>
      <c r="J23" s="138" t="s">
        <v>42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43</v>
      </c>
      <c r="F24" s="40"/>
      <c r="G24" s="40"/>
      <c r="H24" s="40"/>
      <c r="I24" s="134" t="s">
        <v>33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47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49</v>
      </c>
      <c r="G32" s="40"/>
      <c r="H32" s="40"/>
      <c r="I32" s="147" t="s">
        <v>48</v>
      </c>
      <c r="J32" s="147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51</v>
      </c>
      <c r="E33" s="134" t="s">
        <v>52</v>
      </c>
      <c r="F33" s="149">
        <f>ROUND((SUM(BE87:BE377)),  2)</f>
        <v>0</v>
      </c>
      <c r="G33" s="40"/>
      <c r="H33" s="40"/>
      <c r="I33" s="150">
        <v>0.20999999999999999</v>
      </c>
      <c r="J33" s="149">
        <f>ROUND(((SUM(BE87:BE377))*I33),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49">
        <f>ROUND((SUM(BF87:BF377)),  2)</f>
        <v>0</v>
      </c>
      <c r="G34" s="40"/>
      <c r="H34" s="40"/>
      <c r="I34" s="150">
        <v>0.14999999999999999</v>
      </c>
      <c r="J34" s="149">
        <f>ROUND(((SUM(BF87:BF377))*I34),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49">
        <f>ROUND((SUM(BG87:BG377)),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49">
        <f>ROUND((SUM(BH87:BH377)),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49">
        <f>ROUND((SUM(BI87:BI377)),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57</v>
      </c>
      <c r="E39" s="153"/>
      <c r="F39" s="153"/>
      <c r="G39" s="154" t="s">
        <v>58</v>
      </c>
      <c r="H39" s="155" t="s">
        <v>59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15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II/230 Víchov - Těchlovice , oprava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SKA2404 - SO 103  Víchov  - průtah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21</v>
      </c>
      <c r="D52" s="42"/>
      <c r="E52" s="42"/>
      <c r="F52" s="28" t="str">
        <f>F12</f>
        <v xml:space="preserve"> </v>
      </c>
      <c r="G52" s="42"/>
      <c r="H52" s="42"/>
      <c r="I52" s="33" t="s">
        <v>23</v>
      </c>
      <c r="J52" s="74" t="str">
        <f>IF(J12="","",J12)</f>
        <v>31. 10. 2022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29</v>
      </c>
      <c r="D54" s="42"/>
      <c r="E54" s="42"/>
      <c r="F54" s="28" t="str">
        <f>E15</f>
        <v>SÚS Plzeňského kraje</v>
      </c>
      <c r="G54" s="42"/>
      <c r="H54" s="42"/>
      <c r="I54" s="33" t="s">
        <v>36</v>
      </c>
      <c r="J54" s="38" t="str">
        <f>E21</f>
        <v xml:space="preserve">Projekční kancelář Ing.Škubalová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J130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J143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J167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112</v>
      </c>
      <c r="E65" s="176"/>
      <c r="F65" s="176"/>
      <c r="G65" s="176"/>
      <c r="H65" s="176"/>
      <c r="I65" s="176"/>
      <c r="J65" s="177">
        <f>J227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113</v>
      </c>
      <c r="E66" s="176"/>
      <c r="F66" s="176"/>
      <c r="G66" s="176"/>
      <c r="H66" s="176"/>
      <c r="I66" s="176"/>
      <c r="J66" s="177">
        <f>J330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114</v>
      </c>
      <c r="E67" s="176"/>
      <c r="F67" s="176"/>
      <c r="G67" s="176"/>
      <c r="H67" s="176"/>
      <c r="I67" s="176"/>
      <c r="J67" s="177">
        <f>J375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115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II/230 Víchov - Těchlovice , oprava</v>
      </c>
      <c r="F77" s="33"/>
      <c r="G77" s="33"/>
      <c r="H77" s="33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101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 xml:space="preserve">SKA2404 - SO 103  Víchov  - průtah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21</v>
      </c>
      <c r="D81" s="42"/>
      <c r="E81" s="42"/>
      <c r="F81" s="28" t="str">
        <f>F12</f>
        <v xml:space="preserve"> </v>
      </c>
      <c r="G81" s="42"/>
      <c r="H81" s="42"/>
      <c r="I81" s="33" t="s">
        <v>23</v>
      </c>
      <c r="J81" s="74" t="str">
        <f>IF(J12="","",J12)</f>
        <v>31. 10. 2022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29</v>
      </c>
      <c r="D83" s="42"/>
      <c r="E83" s="42"/>
      <c r="F83" s="28" t="str">
        <f>E15</f>
        <v>SÚS Plzeňského kraje</v>
      </c>
      <c r="G83" s="42"/>
      <c r="H83" s="42"/>
      <c r="I83" s="33" t="s">
        <v>36</v>
      </c>
      <c r="J83" s="38" t="str">
        <f>E21</f>
        <v xml:space="preserve">Projekční kancelář Ing.Škubalová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34</v>
      </c>
      <c r="D84" s="42"/>
      <c r="E84" s="42"/>
      <c r="F84" s="28" t="str">
        <f>IF(E18="","",E18)</f>
        <v>Vyplň údaj</v>
      </c>
      <c r="G84" s="42"/>
      <c r="H84" s="42"/>
      <c r="I84" s="33" t="s">
        <v>41</v>
      </c>
      <c r="J84" s="38" t="str">
        <f>E24</f>
        <v>Straka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116</v>
      </c>
      <c r="D86" s="182" t="s">
        <v>66</v>
      </c>
      <c r="E86" s="182" t="s">
        <v>62</v>
      </c>
      <c r="F86" s="182" t="s">
        <v>63</v>
      </c>
      <c r="G86" s="182" t="s">
        <v>117</v>
      </c>
      <c r="H86" s="182" t="s">
        <v>118</v>
      </c>
      <c r="I86" s="182" t="s">
        <v>119</v>
      </c>
      <c r="J86" s="182" t="s">
        <v>105</v>
      </c>
      <c r="K86" s="183" t="s">
        <v>120</v>
      </c>
      <c r="L86" s="184"/>
      <c r="M86" s="94" t="s">
        <v>31</v>
      </c>
      <c r="N86" s="95" t="s">
        <v>51</v>
      </c>
      <c r="O86" s="95" t="s">
        <v>121</v>
      </c>
      <c r="P86" s="95" t="s">
        <v>122</v>
      </c>
      <c r="Q86" s="95" t="s">
        <v>123</v>
      </c>
      <c r="R86" s="95" t="s">
        <v>124</v>
      </c>
      <c r="S86" s="95" t="s">
        <v>125</v>
      </c>
      <c r="T86" s="96" t="s">
        <v>126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127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178.55830490000002</v>
      </c>
      <c r="S87" s="98"/>
      <c r="T87" s="188">
        <f>T88</f>
        <v>805.61785000000009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80</v>
      </c>
      <c r="AU87" s="18" t="s">
        <v>106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80</v>
      </c>
      <c r="E88" s="193" t="s">
        <v>128</v>
      </c>
      <c r="F88" s="193" t="s">
        <v>129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P89+P130+P143+P167+P227+P330+P375</f>
        <v>0</v>
      </c>
      <c r="Q88" s="198"/>
      <c r="R88" s="199">
        <f>R89+R130+R143+R167+R227+R330+R375</f>
        <v>178.55830490000002</v>
      </c>
      <c r="S88" s="198"/>
      <c r="T88" s="200">
        <f>T89+T130+T143+T167+T227+T330+T375</f>
        <v>805.61785000000009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89</v>
      </c>
      <c r="AT88" s="202" t="s">
        <v>80</v>
      </c>
      <c r="AU88" s="202" t="s">
        <v>81</v>
      </c>
      <c r="AY88" s="201" t="s">
        <v>130</v>
      </c>
      <c r="BK88" s="203">
        <f>BK89+BK130+BK143+BK167+BK227+BK330+BK375</f>
        <v>0</v>
      </c>
    </row>
    <row r="89" s="12" customFormat="1" ht="22.8" customHeight="1">
      <c r="A89" s="12"/>
      <c r="B89" s="190"/>
      <c r="C89" s="191"/>
      <c r="D89" s="192" t="s">
        <v>80</v>
      </c>
      <c r="E89" s="204" t="s">
        <v>89</v>
      </c>
      <c r="F89" s="204" t="s">
        <v>131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SUM(P90:P129)</f>
        <v>0</v>
      </c>
      <c r="Q89" s="198"/>
      <c r="R89" s="199">
        <f>SUM(R90:R129)</f>
        <v>0.37970029999999999</v>
      </c>
      <c r="S89" s="198"/>
      <c r="T89" s="200">
        <f>SUM(T90:T129)</f>
        <v>649.10585000000003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89</v>
      </c>
      <c r="AT89" s="202" t="s">
        <v>80</v>
      </c>
      <c r="AU89" s="202" t="s">
        <v>89</v>
      </c>
      <c r="AY89" s="201" t="s">
        <v>130</v>
      </c>
      <c r="BK89" s="203">
        <f>SUM(BK90:BK129)</f>
        <v>0</v>
      </c>
    </row>
    <row r="90" s="2" customFormat="1" ht="33" customHeight="1">
      <c r="A90" s="40"/>
      <c r="B90" s="41"/>
      <c r="C90" s="206" t="s">
        <v>89</v>
      </c>
      <c r="D90" s="206" t="s">
        <v>132</v>
      </c>
      <c r="E90" s="207" t="s">
        <v>687</v>
      </c>
      <c r="F90" s="208" t="s">
        <v>688</v>
      </c>
      <c r="G90" s="209" t="s">
        <v>135</v>
      </c>
      <c r="H90" s="210">
        <v>40.5</v>
      </c>
      <c r="I90" s="211"/>
      <c r="J90" s="210">
        <f>ROUND(I90*H90,2)</f>
        <v>0</v>
      </c>
      <c r="K90" s="208" t="s">
        <v>136</v>
      </c>
      <c r="L90" s="46"/>
      <c r="M90" s="212" t="s">
        <v>31</v>
      </c>
      <c r="N90" s="213" t="s">
        <v>52</v>
      </c>
      <c r="O90" s="86"/>
      <c r="P90" s="214">
        <f>O90*H90</f>
        <v>0</v>
      </c>
      <c r="Q90" s="214">
        <v>0</v>
      </c>
      <c r="R90" s="214">
        <f>Q90*H90</f>
        <v>0</v>
      </c>
      <c r="S90" s="214">
        <v>0.625</v>
      </c>
      <c r="T90" s="215">
        <f>S90*H90</f>
        <v>25.3125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137</v>
      </c>
      <c r="AT90" s="216" t="s">
        <v>132</v>
      </c>
      <c r="AU90" s="216" t="s">
        <v>20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89</v>
      </c>
      <c r="BK90" s="217">
        <f>ROUND(I90*H90,2)</f>
        <v>0</v>
      </c>
      <c r="BL90" s="18" t="s">
        <v>137</v>
      </c>
      <c r="BM90" s="216" t="s">
        <v>689</v>
      </c>
    </row>
    <row r="91" s="2" customFormat="1">
      <c r="A91" s="40"/>
      <c r="B91" s="41"/>
      <c r="C91" s="42"/>
      <c r="D91" s="218" t="s">
        <v>139</v>
      </c>
      <c r="E91" s="42"/>
      <c r="F91" s="219" t="s">
        <v>690</v>
      </c>
      <c r="G91" s="42"/>
      <c r="H91" s="42"/>
      <c r="I91" s="220"/>
      <c r="J91" s="42"/>
      <c r="K91" s="42"/>
      <c r="L91" s="46"/>
      <c r="M91" s="221"/>
      <c r="N91" s="22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139</v>
      </c>
      <c r="AU91" s="18" t="s">
        <v>20</v>
      </c>
    </row>
    <row r="92" s="13" customFormat="1">
      <c r="A92" s="13"/>
      <c r="B92" s="223"/>
      <c r="C92" s="224"/>
      <c r="D92" s="225" t="s">
        <v>141</v>
      </c>
      <c r="E92" s="226" t="s">
        <v>31</v>
      </c>
      <c r="F92" s="227" t="s">
        <v>691</v>
      </c>
      <c r="G92" s="224"/>
      <c r="H92" s="228">
        <v>26.199999999999999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141</v>
      </c>
      <c r="AU92" s="234" t="s">
        <v>20</v>
      </c>
      <c r="AV92" s="13" t="s">
        <v>20</v>
      </c>
      <c r="AW92" s="13" t="s">
        <v>40</v>
      </c>
      <c r="AX92" s="13" t="s">
        <v>81</v>
      </c>
      <c r="AY92" s="234" t="s">
        <v>130</v>
      </c>
    </row>
    <row r="93" s="13" customFormat="1">
      <c r="A93" s="13"/>
      <c r="B93" s="223"/>
      <c r="C93" s="224"/>
      <c r="D93" s="225" t="s">
        <v>141</v>
      </c>
      <c r="E93" s="226" t="s">
        <v>31</v>
      </c>
      <c r="F93" s="227" t="s">
        <v>692</v>
      </c>
      <c r="G93" s="224"/>
      <c r="H93" s="228">
        <v>14.300000000000001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141</v>
      </c>
      <c r="AU93" s="234" t="s">
        <v>20</v>
      </c>
      <c r="AV93" s="13" t="s">
        <v>20</v>
      </c>
      <c r="AW93" s="13" t="s">
        <v>40</v>
      </c>
      <c r="AX93" s="13" t="s">
        <v>81</v>
      </c>
      <c r="AY93" s="234" t="s">
        <v>130</v>
      </c>
    </row>
    <row r="94" s="14" customFormat="1">
      <c r="A94" s="14"/>
      <c r="B94" s="235"/>
      <c r="C94" s="236"/>
      <c r="D94" s="225" t="s">
        <v>141</v>
      </c>
      <c r="E94" s="237" t="s">
        <v>31</v>
      </c>
      <c r="F94" s="238" t="s">
        <v>693</v>
      </c>
      <c r="G94" s="236"/>
      <c r="H94" s="237" t="s">
        <v>31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141</v>
      </c>
      <c r="AU94" s="244" t="s">
        <v>20</v>
      </c>
      <c r="AV94" s="14" t="s">
        <v>89</v>
      </c>
      <c r="AW94" s="14" t="s">
        <v>40</v>
      </c>
      <c r="AX94" s="14" t="s">
        <v>81</v>
      </c>
      <c r="AY94" s="244" t="s">
        <v>130</v>
      </c>
    </row>
    <row r="95" s="15" customFormat="1">
      <c r="A95" s="15"/>
      <c r="B95" s="245"/>
      <c r="C95" s="246"/>
      <c r="D95" s="225" t="s">
        <v>141</v>
      </c>
      <c r="E95" s="247" t="s">
        <v>31</v>
      </c>
      <c r="F95" s="248" t="s">
        <v>144</v>
      </c>
      <c r="G95" s="246"/>
      <c r="H95" s="249">
        <v>40.5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141</v>
      </c>
      <c r="AU95" s="255" t="s">
        <v>20</v>
      </c>
      <c r="AV95" s="15" t="s">
        <v>137</v>
      </c>
      <c r="AW95" s="15" t="s">
        <v>40</v>
      </c>
      <c r="AX95" s="15" t="s">
        <v>89</v>
      </c>
      <c r="AY95" s="255" t="s">
        <v>130</v>
      </c>
    </row>
    <row r="96" s="2" customFormat="1" ht="24.15" customHeight="1">
      <c r="A96" s="40"/>
      <c r="B96" s="41"/>
      <c r="C96" s="206" t="s">
        <v>20</v>
      </c>
      <c r="D96" s="206" t="s">
        <v>132</v>
      </c>
      <c r="E96" s="207" t="s">
        <v>145</v>
      </c>
      <c r="F96" s="208" t="s">
        <v>146</v>
      </c>
      <c r="G96" s="209" t="s">
        <v>135</v>
      </c>
      <c r="H96" s="210">
        <v>5424.29</v>
      </c>
      <c r="I96" s="211"/>
      <c r="J96" s="210">
        <f>ROUND(I96*H96,2)</f>
        <v>0</v>
      </c>
      <c r="K96" s="208" t="s">
        <v>136</v>
      </c>
      <c r="L96" s="46"/>
      <c r="M96" s="212" t="s">
        <v>31</v>
      </c>
      <c r="N96" s="213" t="s">
        <v>52</v>
      </c>
      <c r="O96" s="86"/>
      <c r="P96" s="214">
        <f>O96*H96</f>
        <v>0</v>
      </c>
      <c r="Q96" s="214">
        <v>6.9999999999999994E-05</v>
      </c>
      <c r="R96" s="214">
        <f>Q96*H96</f>
        <v>0.37970029999999999</v>
      </c>
      <c r="S96" s="214">
        <v>0.11500000000000001</v>
      </c>
      <c r="T96" s="215">
        <f>S96*H96</f>
        <v>623.79335000000003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137</v>
      </c>
      <c r="AT96" s="216" t="s">
        <v>132</v>
      </c>
      <c r="AU96" s="216" t="s">
        <v>20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89</v>
      </c>
      <c r="BK96" s="217">
        <f>ROUND(I96*H96,2)</f>
        <v>0</v>
      </c>
      <c r="BL96" s="18" t="s">
        <v>137</v>
      </c>
      <c r="BM96" s="216" t="s">
        <v>147</v>
      </c>
    </row>
    <row r="97" s="2" customFormat="1">
      <c r="A97" s="40"/>
      <c r="B97" s="41"/>
      <c r="C97" s="42"/>
      <c r="D97" s="218" t="s">
        <v>139</v>
      </c>
      <c r="E97" s="42"/>
      <c r="F97" s="219" t="s">
        <v>148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139</v>
      </c>
      <c r="AU97" s="18" t="s">
        <v>20</v>
      </c>
    </row>
    <row r="98" s="13" customFormat="1">
      <c r="A98" s="13"/>
      <c r="B98" s="223"/>
      <c r="C98" s="224"/>
      <c r="D98" s="225" t="s">
        <v>141</v>
      </c>
      <c r="E98" s="226" t="s">
        <v>31</v>
      </c>
      <c r="F98" s="227" t="s">
        <v>694</v>
      </c>
      <c r="G98" s="224"/>
      <c r="H98" s="228">
        <v>4211.29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141</v>
      </c>
      <c r="AU98" s="234" t="s">
        <v>20</v>
      </c>
      <c r="AV98" s="13" t="s">
        <v>20</v>
      </c>
      <c r="AW98" s="13" t="s">
        <v>40</v>
      </c>
      <c r="AX98" s="13" t="s">
        <v>81</v>
      </c>
      <c r="AY98" s="234" t="s">
        <v>130</v>
      </c>
    </row>
    <row r="99" s="14" customFormat="1">
      <c r="A99" s="14"/>
      <c r="B99" s="235"/>
      <c r="C99" s="236"/>
      <c r="D99" s="225" t="s">
        <v>141</v>
      </c>
      <c r="E99" s="237" t="s">
        <v>31</v>
      </c>
      <c r="F99" s="238" t="s">
        <v>695</v>
      </c>
      <c r="G99" s="236"/>
      <c r="H99" s="237" t="s">
        <v>31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141</v>
      </c>
      <c r="AU99" s="244" t="s">
        <v>20</v>
      </c>
      <c r="AV99" s="14" t="s">
        <v>89</v>
      </c>
      <c r="AW99" s="14" t="s">
        <v>40</v>
      </c>
      <c r="AX99" s="14" t="s">
        <v>81</v>
      </c>
      <c r="AY99" s="244" t="s">
        <v>130</v>
      </c>
    </row>
    <row r="100" s="13" customFormat="1">
      <c r="A100" s="13"/>
      <c r="B100" s="223"/>
      <c r="C100" s="224"/>
      <c r="D100" s="225" t="s">
        <v>141</v>
      </c>
      <c r="E100" s="226" t="s">
        <v>31</v>
      </c>
      <c r="F100" s="227" t="s">
        <v>696</v>
      </c>
      <c r="G100" s="224"/>
      <c r="H100" s="228">
        <v>213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141</v>
      </c>
      <c r="AU100" s="234" t="s">
        <v>20</v>
      </c>
      <c r="AV100" s="13" t="s">
        <v>20</v>
      </c>
      <c r="AW100" s="13" t="s">
        <v>40</v>
      </c>
      <c r="AX100" s="13" t="s">
        <v>81</v>
      </c>
      <c r="AY100" s="234" t="s">
        <v>130</v>
      </c>
    </row>
    <row r="101" s="14" customFormat="1">
      <c r="A101" s="14"/>
      <c r="B101" s="235"/>
      <c r="C101" s="236"/>
      <c r="D101" s="225" t="s">
        <v>141</v>
      </c>
      <c r="E101" s="237" t="s">
        <v>31</v>
      </c>
      <c r="F101" s="238" t="s">
        <v>697</v>
      </c>
      <c r="G101" s="236"/>
      <c r="H101" s="237" t="s">
        <v>31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141</v>
      </c>
      <c r="AU101" s="244" t="s">
        <v>20</v>
      </c>
      <c r="AV101" s="14" t="s">
        <v>89</v>
      </c>
      <c r="AW101" s="14" t="s">
        <v>40</v>
      </c>
      <c r="AX101" s="14" t="s">
        <v>81</v>
      </c>
      <c r="AY101" s="244" t="s">
        <v>130</v>
      </c>
    </row>
    <row r="102" s="13" customFormat="1">
      <c r="A102" s="13"/>
      <c r="B102" s="223"/>
      <c r="C102" s="224"/>
      <c r="D102" s="225" t="s">
        <v>141</v>
      </c>
      <c r="E102" s="226" t="s">
        <v>31</v>
      </c>
      <c r="F102" s="227" t="s">
        <v>698</v>
      </c>
      <c r="G102" s="224"/>
      <c r="H102" s="228">
        <v>1000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141</v>
      </c>
      <c r="AU102" s="234" t="s">
        <v>20</v>
      </c>
      <c r="AV102" s="13" t="s">
        <v>20</v>
      </c>
      <c r="AW102" s="13" t="s">
        <v>40</v>
      </c>
      <c r="AX102" s="13" t="s">
        <v>81</v>
      </c>
      <c r="AY102" s="234" t="s">
        <v>130</v>
      </c>
    </row>
    <row r="103" s="14" customFormat="1">
      <c r="A103" s="14"/>
      <c r="B103" s="235"/>
      <c r="C103" s="236"/>
      <c r="D103" s="225" t="s">
        <v>141</v>
      </c>
      <c r="E103" s="237" t="s">
        <v>31</v>
      </c>
      <c r="F103" s="238" t="s">
        <v>154</v>
      </c>
      <c r="G103" s="236"/>
      <c r="H103" s="237" t="s">
        <v>31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141</v>
      </c>
      <c r="AU103" s="244" t="s">
        <v>20</v>
      </c>
      <c r="AV103" s="14" t="s">
        <v>89</v>
      </c>
      <c r="AW103" s="14" t="s">
        <v>40</v>
      </c>
      <c r="AX103" s="14" t="s">
        <v>81</v>
      </c>
      <c r="AY103" s="244" t="s">
        <v>130</v>
      </c>
    </row>
    <row r="104" s="15" customFormat="1">
      <c r="A104" s="15"/>
      <c r="B104" s="245"/>
      <c r="C104" s="246"/>
      <c r="D104" s="225" t="s">
        <v>141</v>
      </c>
      <c r="E104" s="247" t="s">
        <v>31</v>
      </c>
      <c r="F104" s="248" t="s">
        <v>144</v>
      </c>
      <c r="G104" s="246"/>
      <c r="H104" s="249">
        <v>5424.29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141</v>
      </c>
      <c r="AU104" s="255" t="s">
        <v>20</v>
      </c>
      <c r="AV104" s="15" t="s">
        <v>137</v>
      </c>
      <c r="AW104" s="15" t="s">
        <v>40</v>
      </c>
      <c r="AX104" s="15" t="s">
        <v>89</v>
      </c>
      <c r="AY104" s="255" t="s">
        <v>130</v>
      </c>
    </row>
    <row r="105" s="2" customFormat="1" ht="21.75" customHeight="1">
      <c r="A105" s="40"/>
      <c r="B105" s="41"/>
      <c r="C105" s="206" t="s">
        <v>155</v>
      </c>
      <c r="D105" s="206" t="s">
        <v>132</v>
      </c>
      <c r="E105" s="207" t="s">
        <v>162</v>
      </c>
      <c r="F105" s="208" t="s">
        <v>163</v>
      </c>
      <c r="G105" s="209" t="s">
        <v>164</v>
      </c>
      <c r="H105" s="210">
        <v>12.310000000000001</v>
      </c>
      <c r="I105" s="211"/>
      <c r="J105" s="210">
        <f>ROUND(I105*H105,2)</f>
        <v>0</v>
      </c>
      <c r="K105" s="208" t="s">
        <v>136</v>
      </c>
      <c r="L105" s="46"/>
      <c r="M105" s="212" t="s">
        <v>31</v>
      </c>
      <c r="N105" s="213" t="s">
        <v>52</v>
      </c>
      <c r="O105" s="86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6" t="s">
        <v>137</v>
      </c>
      <c r="AT105" s="216" t="s">
        <v>132</v>
      </c>
      <c r="AU105" s="216" t="s">
        <v>20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89</v>
      </c>
      <c r="BK105" s="217">
        <f>ROUND(I105*H105,2)</f>
        <v>0</v>
      </c>
      <c r="BL105" s="18" t="s">
        <v>137</v>
      </c>
      <c r="BM105" s="216" t="s">
        <v>165</v>
      </c>
    </row>
    <row r="106" s="2" customFormat="1">
      <c r="A106" s="40"/>
      <c r="B106" s="41"/>
      <c r="C106" s="42"/>
      <c r="D106" s="218" t="s">
        <v>139</v>
      </c>
      <c r="E106" s="42"/>
      <c r="F106" s="219" t="s">
        <v>166</v>
      </c>
      <c r="G106" s="42"/>
      <c r="H106" s="42"/>
      <c r="I106" s="220"/>
      <c r="J106" s="42"/>
      <c r="K106" s="42"/>
      <c r="L106" s="46"/>
      <c r="M106" s="221"/>
      <c r="N106" s="22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139</v>
      </c>
      <c r="AU106" s="18" t="s">
        <v>20</v>
      </c>
    </row>
    <row r="107" s="13" customFormat="1">
      <c r="A107" s="13"/>
      <c r="B107" s="223"/>
      <c r="C107" s="224"/>
      <c r="D107" s="225" t="s">
        <v>141</v>
      </c>
      <c r="E107" s="226" t="s">
        <v>31</v>
      </c>
      <c r="F107" s="227" t="s">
        <v>699</v>
      </c>
      <c r="G107" s="224"/>
      <c r="H107" s="228">
        <v>7.5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141</v>
      </c>
      <c r="AU107" s="234" t="s">
        <v>20</v>
      </c>
      <c r="AV107" s="13" t="s">
        <v>20</v>
      </c>
      <c r="AW107" s="13" t="s">
        <v>40</v>
      </c>
      <c r="AX107" s="13" t="s">
        <v>81</v>
      </c>
      <c r="AY107" s="234" t="s">
        <v>130</v>
      </c>
    </row>
    <row r="108" s="14" customFormat="1">
      <c r="A108" s="14"/>
      <c r="B108" s="235"/>
      <c r="C108" s="236"/>
      <c r="D108" s="225" t="s">
        <v>141</v>
      </c>
      <c r="E108" s="237" t="s">
        <v>31</v>
      </c>
      <c r="F108" s="238" t="s">
        <v>168</v>
      </c>
      <c r="G108" s="236"/>
      <c r="H108" s="237" t="s">
        <v>31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141</v>
      </c>
      <c r="AU108" s="244" t="s">
        <v>20</v>
      </c>
      <c r="AV108" s="14" t="s">
        <v>89</v>
      </c>
      <c r="AW108" s="14" t="s">
        <v>40</v>
      </c>
      <c r="AX108" s="14" t="s">
        <v>81</v>
      </c>
      <c r="AY108" s="244" t="s">
        <v>130</v>
      </c>
    </row>
    <row r="109" s="13" customFormat="1">
      <c r="A109" s="13"/>
      <c r="B109" s="223"/>
      <c r="C109" s="224"/>
      <c r="D109" s="225" t="s">
        <v>141</v>
      </c>
      <c r="E109" s="226" t="s">
        <v>31</v>
      </c>
      <c r="F109" s="227" t="s">
        <v>700</v>
      </c>
      <c r="G109" s="224"/>
      <c r="H109" s="228">
        <v>4.0899999999999999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141</v>
      </c>
      <c r="AU109" s="234" t="s">
        <v>20</v>
      </c>
      <c r="AV109" s="13" t="s">
        <v>20</v>
      </c>
      <c r="AW109" s="13" t="s">
        <v>40</v>
      </c>
      <c r="AX109" s="13" t="s">
        <v>81</v>
      </c>
      <c r="AY109" s="234" t="s">
        <v>130</v>
      </c>
    </row>
    <row r="110" s="14" customFormat="1">
      <c r="A110" s="14"/>
      <c r="B110" s="235"/>
      <c r="C110" s="236"/>
      <c r="D110" s="225" t="s">
        <v>141</v>
      </c>
      <c r="E110" s="237" t="s">
        <v>31</v>
      </c>
      <c r="F110" s="238" t="s">
        <v>170</v>
      </c>
      <c r="G110" s="236"/>
      <c r="H110" s="237" t="s">
        <v>31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141</v>
      </c>
      <c r="AU110" s="244" t="s">
        <v>20</v>
      </c>
      <c r="AV110" s="14" t="s">
        <v>89</v>
      </c>
      <c r="AW110" s="14" t="s">
        <v>40</v>
      </c>
      <c r="AX110" s="14" t="s">
        <v>81</v>
      </c>
      <c r="AY110" s="244" t="s">
        <v>130</v>
      </c>
    </row>
    <row r="111" s="13" customFormat="1">
      <c r="A111" s="13"/>
      <c r="B111" s="223"/>
      <c r="C111" s="224"/>
      <c r="D111" s="225" t="s">
        <v>141</v>
      </c>
      <c r="E111" s="226" t="s">
        <v>31</v>
      </c>
      <c r="F111" s="227" t="s">
        <v>701</v>
      </c>
      <c r="G111" s="224"/>
      <c r="H111" s="228">
        <v>0.71999999999999997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141</v>
      </c>
      <c r="AU111" s="234" t="s">
        <v>20</v>
      </c>
      <c r="AV111" s="13" t="s">
        <v>20</v>
      </c>
      <c r="AW111" s="13" t="s">
        <v>40</v>
      </c>
      <c r="AX111" s="13" t="s">
        <v>81</v>
      </c>
      <c r="AY111" s="234" t="s">
        <v>130</v>
      </c>
    </row>
    <row r="112" s="14" customFormat="1">
      <c r="A112" s="14"/>
      <c r="B112" s="235"/>
      <c r="C112" s="236"/>
      <c r="D112" s="225" t="s">
        <v>141</v>
      </c>
      <c r="E112" s="237" t="s">
        <v>31</v>
      </c>
      <c r="F112" s="238" t="s">
        <v>702</v>
      </c>
      <c r="G112" s="236"/>
      <c r="H112" s="237" t="s">
        <v>31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141</v>
      </c>
      <c r="AU112" s="244" t="s">
        <v>20</v>
      </c>
      <c r="AV112" s="14" t="s">
        <v>89</v>
      </c>
      <c r="AW112" s="14" t="s">
        <v>40</v>
      </c>
      <c r="AX112" s="14" t="s">
        <v>81</v>
      </c>
      <c r="AY112" s="244" t="s">
        <v>130</v>
      </c>
    </row>
    <row r="113" s="15" customFormat="1">
      <c r="A113" s="15"/>
      <c r="B113" s="245"/>
      <c r="C113" s="246"/>
      <c r="D113" s="225" t="s">
        <v>141</v>
      </c>
      <c r="E113" s="247" t="s">
        <v>31</v>
      </c>
      <c r="F113" s="248" t="s">
        <v>144</v>
      </c>
      <c r="G113" s="246"/>
      <c r="H113" s="249">
        <v>12.310000000000001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5" t="s">
        <v>141</v>
      </c>
      <c r="AU113" s="255" t="s">
        <v>20</v>
      </c>
      <c r="AV113" s="15" t="s">
        <v>137</v>
      </c>
      <c r="AW113" s="15" t="s">
        <v>40</v>
      </c>
      <c r="AX113" s="15" t="s">
        <v>89</v>
      </c>
      <c r="AY113" s="255" t="s">
        <v>130</v>
      </c>
    </row>
    <row r="114" s="2" customFormat="1" ht="37.8" customHeight="1">
      <c r="A114" s="40"/>
      <c r="B114" s="41"/>
      <c r="C114" s="206" t="s">
        <v>137</v>
      </c>
      <c r="D114" s="206" t="s">
        <v>132</v>
      </c>
      <c r="E114" s="207" t="s">
        <v>174</v>
      </c>
      <c r="F114" s="208" t="s">
        <v>175</v>
      </c>
      <c r="G114" s="209" t="s">
        <v>164</v>
      </c>
      <c r="H114" s="210">
        <v>12.310000000000001</v>
      </c>
      <c r="I114" s="211"/>
      <c r="J114" s="210">
        <f>ROUND(I114*H114,2)</f>
        <v>0</v>
      </c>
      <c r="K114" s="208" t="s">
        <v>136</v>
      </c>
      <c r="L114" s="46"/>
      <c r="M114" s="212" t="s">
        <v>31</v>
      </c>
      <c r="N114" s="213" t="s">
        <v>52</v>
      </c>
      <c r="O114" s="86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6" t="s">
        <v>137</v>
      </c>
      <c r="AT114" s="216" t="s">
        <v>132</v>
      </c>
      <c r="AU114" s="216" t="s">
        <v>20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89</v>
      </c>
      <c r="BK114" s="217">
        <f>ROUND(I114*H114,2)</f>
        <v>0</v>
      </c>
      <c r="BL114" s="18" t="s">
        <v>137</v>
      </c>
      <c r="BM114" s="216" t="s">
        <v>703</v>
      </c>
    </row>
    <row r="115" s="2" customFormat="1">
      <c r="A115" s="40"/>
      <c r="B115" s="41"/>
      <c r="C115" s="42"/>
      <c r="D115" s="218" t="s">
        <v>139</v>
      </c>
      <c r="E115" s="42"/>
      <c r="F115" s="219" t="s">
        <v>177</v>
      </c>
      <c r="G115" s="42"/>
      <c r="H115" s="42"/>
      <c r="I115" s="220"/>
      <c r="J115" s="42"/>
      <c r="K115" s="42"/>
      <c r="L115" s="46"/>
      <c r="M115" s="221"/>
      <c r="N115" s="22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139</v>
      </c>
      <c r="AU115" s="18" t="s">
        <v>20</v>
      </c>
    </row>
    <row r="116" s="13" customFormat="1">
      <c r="A116" s="13"/>
      <c r="B116" s="223"/>
      <c r="C116" s="224"/>
      <c r="D116" s="225" t="s">
        <v>141</v>
      </c>
      <c r="E116" s="226" t="s">
        <v>31</v>
      </c>
      <c r="F116" s="227" t="s">
        <v>704</v>
      </c>
      <c r="G116" s="224"/>
      <c r="H116" s="228">
        <v>12.310000000000001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141</v>
      </c>
      <c r="AU116" s="234" t="s">
        <v>20</v>
      </c>
      <c r="AV116" s="13" t="s">
        <v>20</v>
      </c>
      <c r="AW116" s="13" t="s">
        <v>40</v>
      </c>
      <c r="AX116" s="13" t="s">
        <v>81</v>
      </c>
      <c r="AY116" s="234" t="s">
        <v>130</v>
      </c>
    </row>
    <row r="117" s="15" customFormat="1">
      <c r="A117" s="15"/>
      <c r="B117" s="245"/>
      <c r="C117" s="246"/>
      <c r="D117" s="225" t="s">
        <v>141</v>
      </c>
      <c r="E117" s="247" t="s">
        <v>31</v>
      </c>
      <c r="F117" s="248" t="s">
        <v>144</v>
      </c>
      <c r="G117" s="246"/>
      <c r="H117" s="249">
        <v>12.310000000000001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141</v>
      </c>
      <c r="AU117" s="255" t="s">
        <v>20</v>
      </c>
      <c r="AV117" s="15" t="s">
        <v>137</v>
      </c>
      <c r="AW117" s="15" t="s">
        <v>40</v>
      </c>
      <c r="AX117" s="15" t="s">
        <v>89</v>
      </c>
      <c r="AY117" s="255" t="s">
        <v>130</v>
      </c>
    </row>
    <row r="118" s="2" customFormat="1" ht="37.8" customHeight="1">
      <c r="A118" s="40"/>
      <c r="B118" s="41"/>
      <c r="C118" s="206" t="s">
        <v>173</v>
      </c>
      <c r="D118" s="206" t="s">
        <v>132</v>
      </c>
      <c r="E118" s="207" t="s">
        <v>180</v>
      </c>
      <c r="F118" s="208" t="s">
        <v>181</v>
      </c>
      <c r="G118" s="209" t="s">
        <v>164</v>
      </c>
      <c r="H118" s="210">
        <v>61.549999999999997</v>
      </c>
      <c r="I118" s="211"/>
      <c r="J118" s="210">
        <f>ROUND(I118*H118,2)</f>
        <v>0</v>
      </c>
      <c r="K118" s="208" t="s">
        <v>136</v>
      </c>
      <c r="L118" s="46"/>
      <c r="M118" s="212" t="s">
        <v>31</v>
      </c>
      <c r="N118" s="213" t="s">
        <v>52</v>
      </c>
      <c r="O118" s="86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6" t="s">
        <v>137</v>
      </c>
      <c r="AT118" s="216" t="s">
        <v>132</v>
      </c>
      <c r="AU118" s="216" t="s">
        <v>20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89</v>
      </c>
      <c r="BK118" s="217">
        <f>ROUND(I118*H118,2)</f>
        <v>0</v>
      </c>
      <c r="BL118" s="18" t="s">
        <v>137</v>
      </c>
      <c r="BM118" s="216" t="s">
        <v>705</v>
      </c>
    </row>
    <row r="119" s="2" customFormat="1">
      <c r="A119" s="40"/>
      <c r="B119" s="41"/>
      <c r="C119" s="42"/>
      <c r="D119" s="218" t="s">
        <v>139</v>
      </c>
      <c r="E119" s="42"/>
      <c r="F119" s="219" t="s">
        <v>183</v>
      </c>
      <c r="G119" s="42"/>
      <c r="H119" s="42"/>
      <c r="I119" s="220"/>
      <c r="J119" s="42"/>
      <c r="K119" s="42"/>
      <c r="L119" s="46"/>
      <c r="M119" s="221"/>
      <c r="N119" s="22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139</v>
      </c>
      <c r="AU119" s="18" t="s">
        <v>20</v>
      </c>
    </row>
    <row r="120" s="13" customFormat="1">
      <c r="A120" s="13"/>
      <c r="B120" s="223"/>
      <c r="C120" s="224"/>
      <c r="D120" s="225" t="s">
        <v>141</v>
      </c>
      <c r="E120" s="226" t="s">
        <v>31</v>
      </c>
      <c r="F120" s="227" t="s">
        <v>706</v>
      </c>
      <c r="G120" s="224"/>
      <c r="H120" s="228">
        <v>61.549999999999997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141</v>
      </c>
      <c r="AU120" s="234" t="s">
        <v>20</v>
      </c>
      <c r="AV120" s="13" t="s">
        <v>20</v>
      </c>
      <c r="AW120" s="13" t="s">
        <v>40</v>
      </c>
      <c r="AX120" s="13" t="s">
        <v>81</v>
      </c>
      <c r="AY120" s="234" t="s">
        <v>130</v>
      </c>
    </row>
    <row r="121" s="15" customFormat="1">
      <c r="A121" s="15"/>
      <c r="B121" s="245"/>
      <c r="C121" s="246"/>
      <c r="D121" s="225" t="s">
        <v>141</v>
      </c>
      <c r="E121" s="247" t="s">
        <v>31</v>
      </c>
      <c r="F121" s="248" t="s">
        <v>144</v>
      </c>
      <c r="G121" s="246"/>
      <c r="H121" s="249">
        <v>61.549999999999997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141</v>
      </c>
      <c r="AU121" s="255" t="s">
        <v>20</v>
      </c>
      <c r="AV121" s="15" t="s">
        <v>137</v>
      </c>
      <c r="AW121" s="15" t="s">
        <v>40</v>
      </c>
      <c r="AX121" s="15" t="s">
        <v>89</v>
      </c>
      <c r="AY121" s="255" t="s">
        <v>130</v>
      </c>
    </row>
    <row r="122" s="2" customFormat="1" ht="24.15" customHeight="1">
      <c r="A122" s="40"/>
      <c r="B122" s="41"/>
      <c r="C122" s="206" t="s">
        <v>179</v>
      </c>
      <c r="D122" s="206" t="s">
        <v>132</v>
      </c>
      <c r="E122" s="207" t="s">
        <v>186</v>
      </c>
      <c r="F122" s="208" t="s">
        <v>187</v>
      </c>
      <c r="G122" s="209" t="s">
        <v>188</v>
      </c>
      <c r="H122" s="210">
        <v>22.16</v>
      </c>
      <c r="I122" s="211"/>
      <c r="J122" s="210">
        <f>ROUND(I122*H122,2)</f>
        <v>0</v>
      </c>
      <c r="K122" s="208" t="s">
        <v>136</v>
      </c>
      <c r="L122" s="46"/>
      <c r="M122" s="212" t="s">
        <v>31</v>
      </c>
      <c r="N122" s="213" t="s">
        <v>52</v>
      </c>
      <c r="O122" s="86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6" t="s">
        <v>137</v>
      </c>
      <c r="AT122" s="216" t="s">
        <v>132</v>
      </c>
      <c r="AU122" s="216" t="s">
        <v>20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89</v>
      </c>
      <c r="BK122" s="217">
        <f>ROUND(I122*H122,2)</f>
        <v>0</v>
      </c>
      <c r="BL122" s="18" t="s">
        <v>137</v>
      </c>
      <c r="BM122" s="216" t="s">
        <v>707</v>
      </c>
    </row>
    <row r="123" s="2" customFormat="1">
      <c r="A123" s="40"/>
      <c r="B123" s="41"/>
      <c r="C123" s="42"/>
      <c r="D123" s="218" t="s">
        <v>139</v>
      </c>
      <c r="E123" s="42"/>
      <c r="F123" s="219" t="s">
        <v>190</v>
      </c>
      <c r="G123" s="42"/>
      <c r="H123" s="42"/>
      <c r="I123" s="220"/>
      <c r="J123" s="42"/>
      <c r="K123" s="42"/>
      <c r="L123" s="46"/>
      <c r="M123" s="221"/>
      <c r="N123" s="22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139</v>
      </c>
      <c r="AU123" s="18" t="s">
        <v>20</v>
      </c>
    </row>
    <row r="124" s="13" customFormat="1">
      <c r="A124" s="13"/>
      <c r="B124" s="223"/>
      <c r="C124" s="224"/>
      <c r="D124" s="225" t="s">
        <v>141</v>
      </c>
      <c r="E124" s="226" t="s">
        <v>31</v>
      </c>
      <c r="F124" s="227" t="s">
        <v>708</v>
      </c>
      <c r="G124" s="224"/>
      <c r="H124" s="228">
        <v>22.16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141</v>
      </c>
      <c r="AU124" s="234" t="s">
        <v>20</v>
      </c>
      <c r="AV124" s="13" t="s">
        <v>20</v>
      </c>
      <c r="AW124" s="13" t="s">
        <v>40</v>
      </c>
      <c r="AX124" s="13" t="s">
        <v>81</v>
      </c>
      <c r="AY124" s="234" t="s">
        <v>130</v>
      </c>
    </row>
    <row r="125" s="15" customFormat="1">
      <c r="A125" s="15"/>
      <c r="B125" s="245"/>
      <c r="C125" s="246"/>
      <c r="D125" s="225" t="s">
        <v>141</v>
      </c>
      <c r="E125" s="247" t="s">
        <v>31</v>
      </c>
      <c r="F125" s="248" t="s">
        <v>144</v>
      </c>
      <c r="G125" s="246"/>
      <c r="H125" s="249">
        <v>22.16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141</v>
      </c>
      <c r="AU125" s="255" t="s">
        <v>20</v>
      </c>
      <c r="AV125" s="15" t="s">
        <v>137</v>
      </c>
      <c r="AW125" s="15" t="s">
        <v>40</v>
      </c>
      <c r="AX125" s="15" t="s">
        <v>89</v>
      </c>
      <c r="AY125" s="255" t="s">
        <v>130</v>
      </c>
    </row>
    <row r="126" s="2" customFormat="1" ht="24.15" customHeight="1">
      <c r="A126" s="40"/>
      <c r="B126" s="41"/>
      <c r="C126" s="206" t="s">
        <v>185</v>
      </c>
      <c r="D126" s="206" t="s">
        <v>132</v>
      </c>
      <c r="E126" s="207" t="s">
        <v>193</v>
      </c>
      <c r="F126" s="208" t="s">
        <v>194</v>
      </c>
      <c r="G126" s="209" t="s">
        <v>164</v>
      </c>
      <c r="H126" s="210">
        <v>12.310000000000001</v>
      </c>
      <c r="I126" s="211"/>
      <c r="J126" s="210">
        <f>ROUND(I126*H126,2)</f>
        <v>0</v>
      </c>
      <c r="K126" s="208" t="s">
        <v>136</v>
      </c>
      <c r="L126" s="46"/>
      <c r="M126" s="212" t="s">
        <v>31</v>
      </c>
      <c r="N126" s="213" t="s">
        <v>52</v>
      </c>
      <c r="O126" s="86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6" t="s">
        <v>137</v>
      </c>
      <c r="AT126" s="216" t="s">
        <v>132</v>
      </c>
      <c r="AU126" s="216" t="s">
        <v>20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89</v>
      </c>
      <c r="BK126" s="217">
        <f>ROUND(I126*H126,2)</f>
        <v>0</v>
      </c>
      <c r="BL126" s="18" t="s">
        <v>137</v>
      </c>
      <c r="BM126" s="216" t="s">
        <v>709</v>
      </c>
    </row>
    <row r="127" s="2" customFormat="1">
      <c r="A127" s="40"/>
      <c r="B127" s="41"/>
      <c r="C127" s="42"/>
      <c r="D127" s="218" t="s">
        <v>139</v>
      </c>
      <c r="E127" s="42"/>
      <c r="F127" s="219" t="s">
        <v>196</v>
      </c>
      <c r="G127" s="42"/>
      <c r="H127" s="42"/>
      <c r="I127" s="220"/>
      <c r="J127" s="42"/>
      <c r="K127" s="42"/>
      <c r="L127" s="46"/>
      <c r="M127" s="221"/>
      <c r="N127" s="22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139</v>
      </c>
      <c r="AU127" s="18" t="s">
        <v>20</v>
      </c>
    </row>
    <row r="128" s="13" customFormat="1">
      <c r="A128" s="13"/>
      <c r="B128" s="223"/>
      <c r="C128" s="224"/>
      <c r="D128" s="225" t="s">
        <v>141</v>
      </c>
      <c r="E128" s="226" t="s">
        <v>31</v>
      </c>
      <c r="F128" s="227" t="s">
        <v>704</v>
      </c>
      <c r="G128" s="224"/>
      <c r="H128" s="228">
        <v>12.310000000000001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141</v>
      </c>
      <c r="AU128" s="234" t="s">
        <v>20</v>
      </c>
      <c r="AV128" s="13" t="s">
        <v>20</v>
      </c>
      <c r="AW128" s="13" t="s">
        <v>40</v>
      </c>
      <c r="AX128" s="13" t="s">
        <v>81</v>
      </c>
      <c r="AY128" s="234" t="s">
        <v>130</v>
      </c>
    </row>
    <row r="129" s="15" customFormat="1">
      <c r="A129" s="15"/>
      <c r="B129" s="245"/>
      <c r="C129" s="246"/>
      <c r="D129" s="225" t="s">
        <v>141</v>
      </c>
      <c r="E129" s="247" t="s">
        <v>31</v>
      </c>
      <c r="F129" s="248" t="s">
        <v>144</v>
      </c>
      <c r="G129" s="246"/>
      <c r="H129" s="249">
        <v>12.310000000000001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141</v>
      </c>
      <c r="AU129" s="255" t="s">
        <v>20</v>
      </c>
      <c r="AV129" s="15" t="s">
        <v>137</v>
      </c>
      <c r="AW129" s="15" t="s">
        <v>40</v>
      </c>
      <c r="AX129" s="15" t="s">
        <v>89</v>
      </c>
      <c r="AY129" s="255" t="s">
        <v>130</v>
      </c>
    </row>
    <row r="130" s="12" customFormat="1" ht="22.8" customHeight="1">
      <c r="A130" s="12"/>
      <c r="B130" s="190"/>
      <c r="C130" s="191"/>
      <c r="D130" s="192" t="s">
        <v>80</v>
      </c>
      <c r="E130" s="204" t="s">
        <v>20</v>
      </c>
      <c r="F130" s="204" t="s">
        <v>197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SUM(P131:P142)</f>
        <v>0</v>
      </c>
      <c r="Q130" s="198"/>
      <c r="R130" s="199">
        <f>SUM(R131:R142)</f>
        <v>1.8075486000000001</v>
      </c>
      <c r="S130" s="198"/>
      <c r="T130" s="200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89</v>
      </c>
      <c r="AT130" s="202" t="s">
        <v>80</v>
      </c>
      <c r="AU130" s="202" t="s">
        <v>89</v>
      </c>
      <c r="AY130" s="201" t="s">
        <v>130</v>
      </c>
      <c r="BK130" s="203">
        <f>SUM(BK131:BK142)</f>
        <v>0</v>
      </c>
    </row>
    <row r="131" s="2" customFormat="1" ht="21.75" customHeight="1">
      <c r="A131" s="40"/>
      <c r="B131" s="41"/>
      <c r="C131" s="206" t="s">
        <v>192</v>
      </c>
      <c r="D131" s="206" t="s">
        <v>132</v>
      </c>
      <c r="E131" s="207" t="s">
        <v>199</v>
      </c>
      <c r="F131" s="208" t="s">
        <v>200</v>
      </c>
      <c r="G131" s="209" t="s">
        <v>164</v>
      </c>
      <c r="H131" s="210">
        <v>0.68000000000000005</v>
      </c>
      <c r="I131" s="211"/>
      <c r="J131" s="210">
        <f>ROUND(I131*H131,2)</f>
        <v>0</v>
      </c>
      <c r="K131" s="208" t="s">
        <v>136</v>
      </c>
      <c r="L131" s="46"/>
      <c r="M131" s="212" t="s">
        <v>31</v>
      </c>
      <c r="N131" s="213" t="s">
        <v>52</v>
      </c>
      <c r="O131" s="86"/>
      <c r="P131" s="214">
        <f>O131*H131</f>
        <v>0</v>
      </c>
      <c r="Q131" s="214">
        <v>2.5018699999999998</v>
      </c>
      <c r="R131" s="214">
        <f>Q131*H131</f>
        <v>1.7012716000000001</v>
      </c>
      <c r="S131" s="214">
        <v>0</v>
      </c>
      <c r="T131" s="21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6" t="s">
        <v>137</v>
      </c>
      <c r="AT131" s="216" t="s">
        <v>132</v>
      </c>
      <c r="AU131" s="216" t="s">
        <v>20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89</v>
      </c>
      <c r="BK131" s="217">
        <f>ROUND(I131*H131,2)</f>
        <v>0</v>
      </c>
      <c r="BL131" s="18" t="s">
        <v>137</v>
      </c>
      <c r="BM131" s="216" t="s">
        <v>710</v>
      </c>
    </row>
    <row r="132" s="2" customFormat="1">
      <c r="A132" s="40"/>
      <c r="B132" s="41"/>
      <c r="C132" s="42"/>
      <c r="D132" s="218" t="s">
        <v>139</v>
      </c>
      <c r="E132" s="42"/>
      <c r="F132" s="219" t="s">
        <v>202</v>
      </c>
      <c r="G132" s="42"/>
      <c r="H132" s="42"/>
      <c r="I132" s="220"/>
      <c r="J132" s="42"/>
      <c r="K132" s="42"/>
      <c r="L132" s="46"/>
      <c r="M132" s="221"/>
      <c r="N132" s="22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139</v>
      </c>
      <c r="AU132" s="18" t="s">
        <v>20</v>
      </c>
    </row>
    <row r="133" s="13" customFormat="1">
      <c r="A133" s="13"/>
      <c r="B133" s="223"/>
      <c r="C133" s="224"/>
      <c r="D133" s="225" t="s">
        <v>141</v>
      </c>
      <c r="E133" s="226" t="s">
        <v>31</v>
      </c>
      <c r="F133" s="227" t="s">
        <v>711</v>
      </c>
      <c r="G133" s="224"/>
      <c r="H133" s="228">
        <v>0.34000000000000002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141</v>
      </c>
      <c r="AU133" s="234" t="s">
        <v>20</v>
      </c>
      <c r="AV133" s="13" t="s">
        <v>20</v>
      </c>
      <c r="AW133" s="13" t="s">
        <v>40</v>
      </c>
      <c r="AX133" s="13" t="s">
        <v>81</v>
      </c>
      <c r="AY133" s="234" t="s">
        <v>130</v>
      </c>
    </row>
    <row r="134" s="14" customFormat="1">
      <c r="A134" s="14"/>
      <c r="B134" s="235"/>
      <c r="C134" s="236"/>
      <c r="D134" s="225" t="s">
        <v>141</v>
      </c>
      <c r="E134" s="237" t="s">
        <v>31</v>
      </c>
      <c r="F134" s="238" t="s">
        <v>712</v>
      </c>
      <c r="G134" s="236"/>
      <c r="H134" s="237" t="s">
        <v>31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141</v>
      </c>
      <c r="AU134" s="244" t="s">
        <v>20</v>
      </c>
      <c r="AV134" s="14" t="s">
        <v>89</v>
      </c>
      <c r="AW134" s="14" t="s">
        <v>40</v>
      </c>
      <c r="AX134" s="14" t="s">
        <v>81</v>
      </c>
      <c r="AY134" s="244" t="s">
        <v>130</v>
      </c>
    </row>
    <row r="135" s="13" customFormat="1">
      <c r="A135" s="13"/>
      <c r="B135" s="223"/>
      <c r="C135" s="224"/>
      <c r="D135" s="225" t="s">
        <v>141</v>
      </c>
      <c r="E135" s="226" t="s">
        <v>31</v>
      </c>
      <c r="F135" s="227" t="s">
        <v>711</v>
      </c>
      <c r="G135" s="224"/>
      <c r="H135" s="228">
        <v>0.34000000000000002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141</v>
      </c>
      <c r="AU135" s="234" t="s">
        <v>20</v>
      </c>
      <c r="AV135" s="13" t="s">
        <v>20</v>
      </c>
      <c r="AW135" s="13" t="s">
        <v>40</v>
      </c>
      <c r="AX135" s="13" t="s">
        <v>81</v>
      </c>
      <c r="AY135" s="234" t="s">
        <v>130</v>
      </c>
    </row>
    <row r="136" s="14" customFormat="1">
      <c r="A136" s="14"/>
      <c r="B136" s="235"/>
      <c r="C136" s="236"/>
      <c r="D136" s="225" t="s">
        <v>141</v>
      </c>
      <c r="E136" s="237" t="s">
        <v>31</v>
      </c>
      <c r="F136" s="238" t="s">
        <v>713</v>
      </c>
      <c r="G136" s="236"/>
      <c r="H136" s="237" t="s">
        <v>31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141</v>
      </c>
      <c r="AU136" s="244" t="s">
        <v>20</v>
      </c>
      <c r="AV136" s="14" t="s">
        <v>89</v>
      </c>
      <c r="AW136" s="14" t="s">
        <v>40</v>
      </c>
      <c r="AX136" s="14" t="s">
        <v>81</v>
      </c>
      <c r="AY136" s="244" t="s">
        <v>130</v>
      </c>
    </row>
    <row r="137" s="14" customFormat="1">
      <c r="A137" s="14"/>
      <c r="B137" s="235"/>
      <c r="C137" s="236"/>
      <c r="D137" s="225" t="s">
        <v>141</v>
      </c>
      <c r="E137" s="237" t="s">
        <v>31</v>
      </c>
      <c r="F137" s="238" t="s">
        <v>204</v>
      </c>
      <c r="G137" s="236"/>
      <c r="H137" s="237" t="s">
        <v>31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141</v>
      </c>
      <c r="AU137" s="244" t="s">
        <v>20</v>
      </c>
      <c r="AV137" s="14" t="s">
        <v>89</v>
      </c>
      <c r="AW137" s="14" t="s">
        <v>40</v>
      </c>
      <c r="AX137" s="14" t="s">
        <v>81</v>
      </c>
      <c r="AY137" s="244" t="s">
        <v>130</v>
      </c>
    </row>
    <row r="138" s="15" customFormat="1">
      <c r="A138" s="15"/>
      <c r="B138" s="245"/>
      <c r="C138" s="246"/>
      <c r="D138" s="225" t="s">
        <v>141</v>
      </c>
      <c r="E138" s="247" t="s">
        <v>31</v>
      </c>
      <c r="F138" s="248" t="s">
        <v>144</v>
      </c>
      <c r="G138" s="246"/>
      <c r="H138" s="249">
        <v>0.68000000000000005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5" t="s">
        <v>141</v>
      </c>
      <c r="AU138" s="255" t="s">
        <v>20</v>
      </c>
      <c r="AV138" s="15" t="s">
        <v>137</v>
      </c>
      <c r="AW138" s="15" t="s">
        <v>40</v>
      </c>
      <c r="AX138" s="15" t="s">
        <v>89</v>
      </c>
      <c r="AY138" s="255" t="s">
        <v>130</v>
      </c>
    </row>
    <row r="139" s="2" customFormat="1" ht="16.5" customHeight="1">
      <c r="A139" s="40"/>
      <c r="B139" s="41"/>
      <c r="C139" s="206" t="s">
        <v>198</v>
      </c>
      <c r="D139" s="206" t="s">
        <v>132</v>
      </c>
      <c r="E139" s="207" t="s">
        <v>206</v>
      </c>
      <c r="F139" s="208" t="s">
        <v>207</v>
      </c>
      <c r="G139" s="209" t="s">
        <v>188</v>
      </c>
      <c r="H139" s="210">
        <v>0.10000000000000001</v>
      </c>
      <c r="I139" s="211"/>
      <c r="J139" s="210">
        <f>ROUND(I139*H139,2)</f>
        <v>0</v>
      </c>
      <c r="K139" s="208" t="s">
        <v>136</v>
      </c>
      <c r="L139" s="46"/>
      <c r="M139" s="212" t="s">
        <v>31</v>
      </c>
      <c r="N139" s="213" t="s">
        <v>52</v>
      </c>
      <c r="O139" s="86"/>
      <c r="P139" s="214">
        <f>O139*H139</f>
        <v>0</v>
      </c>
      <c r="Q139" s="214">
        <v>1.06277</v>
      </c>
      <c r="R139" s="214">
        <f>Q139*H139</f>
        <v>0.10627700000000001</v>
      </c>
      <c r="S139" s="214">
        <v>0</v>
      </c>
      <c r="T139" s="21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6" t="s">
        <v>137</v>
      </c>
      <c r="AT139" s="216" t="s">
        <v>132</v>
      </c>
      <c r="AU139" s="216" t="s">
        <v>20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89</v>
      </c>
      <c r="BK139" s="217">
        <f>ROUND(I139*H139,2)</f>
        <v>0</v>
      </c>
      <c r="BL139" s="18" t="s">
        <v>137</v>
      </c>
      <c r="BM139" s="216" t="s">
        <v>208</v>
      </c>
    </row>
    <row r="140" s="2" customFormat="1">
      <c r="A140" s="40"/>
      <c r="B140" s="41"/>
      <c r="C140" s="42"/>
      <c r="D140" s="218" t="s">
        <v>139</v>
      </c>
      <c r="E140" s="42"/>
      <c r="F140" s="219" t="s">
        <v>209</v>
      </c>
      <c r="G140" s="42"/>
      <c r="H140" s="42"/>
      <c r="I140" s="220"/>
      <c r="J140" s="42"/>
      <c r="K140" s="42"/>
      <c r="L140" s="46"/>
      <c r="M140" s="221"/>
      <c r="N140" s="22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139</v>
      </c>
      <c r="AU140" s="18" t="s">
        <v>20</v>
      </c>
    </row>
    <row r="141" s="13" customFormat="1">
      <c r="A141" s="13"/>
      <c r="B141" s="223"/>
      <c r="C141" s="224"/>
      <c r="D141" s="225" t="s">
        <v>141</v>
      </c>
      <c r="E141" s="226" t="s">
        <v>31</v>
      </c>
      <c r="F141" s="227" t="s">
        <v>714</v>
      </c>
      <c r="G141" s="224"/>
      <c r="H141" s="228">
        <v>0.10000000000000001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141</v>
      </c>
      <c r="AU141" s="234" t="s">
        <v>20</v>
      </c>
      <c r="AV141" s="13" t="s">
        <v>20</v>
      </c>
      <c r="AW141" s="13" t="s">
        <v>40</v>
      </c>
      <c r="AX141" s="13" t="s">
        <v>81</v>
      </c>
      <c r="AY141" s="234" t="s">
        <v>130</v>
      </c>
    </row>
    <row r="142" s="15" customFormat="1">
      <c r="A142" s="15"/>
      <c r="B142" s="245"/>
      <c r="C142" s="246"/>
      <c r="D142" s="225" t="s">
        <v>141</v>
      </c>
      <c r="E142" s="247" t="s">
        <v>31</v>
      </c>
      <c r="F142" s="248" t="s">
        <v>144</v>
      </c>
      <c r="G142" s="246"/>
      <c r="H142" s="249">
        <v>0.10000000000000001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141</v>
      </c>
      <c r="AU142" s="255" t="s">
        <v>20</v>
      </c>
      <c r="AV142" s="15" t="s">
        <v>137</v>
      </c>
      <c r="AW142" s="15" t="s">
        <v>40</v>
      </c>
      <c r="AX142" s="15" t="s">
        <v>89</v>
      </c>
      <c r="AY142" s="255" t="s">
        <v>130</v>
      </c>
    </row>
    <row r="143" s="12" customFormat="1" ht="22.8" customHeight="1">
      <c r="A143" s="12"/>
      <c r="B143" s="190"/>
      <c r="C143" s="191"/>
      <c r="D143" s="192" t="s">
        <v>80</v>
      </c>
      <c r="E143" s="204" t="s">
        <v>137</v>
      </c>
      <c r="F143" s="204" t="s">
        <v>211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SUM(P144:P166)</f>
        <v>0</v>
      </c>
      <c r="Q143" s="198"/>
      <c r="R143" s="199">
        <f>SUM(R144:R166)</f>
        <v>8.9909759999999999</v>
      </c>
      <c r="S143" s="198"/>
      <c r="T143" s="200">
        <f>SUM(T144:T166)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89</v>
      </c>
      <c r="AT143" s="202" t="s">
        <v>80</v>
      </c>
      <c r="AU143" s="202" t="s">
        <v>89</v>
      </c>
      <c r="AY143" s="201" t="s">
        <v>130</v>
      </c>
      <c r="BK143" s="203">
        <f>SUM(BK144:BK166)</f>
        <v>0</v>
      </c>
    </row>
    <row r="144" s="2" customFormat="1" ht="16.5" customHeight="1">
      <c r="A144" s="40"/>
      <c r="B144" s="41"/>
      <c r="C144" s="206" t="s">
        <v>205</v>
      </c>
      <c r="D144" s="206" t="s">
        <v>132</v>
      </c>
      <c r="E144" s="207" t="s">
        <v>213</v>
      </c>
      <c r="F144" s="208" t="s">
        <v>214</v>
      </c>
      <c r="G144" s="209" t="s">
        <v>135</v>
      </c>
      <c r="H144" s="210">
        <v>12.800000000000001</v>
      </c>
      <c r="I144" s="211"/>
      <c r="J144" s="210">
        <f>ROUND(I144*H144,2)</f>
        <v>0</v>
      </c>
      <c r="K144" s="208" t="s">
        <v>136</v>
      </c>
      <c r="L144" s="46"/>
      <c r="M144" s="212" t="s">
        <v>31</v>
      </c>
      <c r="N144" s="213" t="s">
        <v>52</v>
      </c>
      <c r="O144" s="86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6" t="s">
        <v>137</v>
      </c>
      <c r="AT144" s="216" t="s">
        <v>132</v>
      </c>
      <c r="AU144" s="216" t="s">
        <v>20</v>
      </c>
      <c r="AY144" s="18" t="s">
        <v>130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89</v>
      </c>
      <c r="BK144" s="217">
        <f>ROUND(I144*H144,2)</f>
        <v>0</v>
      </c>
      <c r="BL144" s="18" t="s">
        <v>137</v>
      </c>
      <c r="BM144" s="216" t="s">
        <v>215</v>
      </c>
    </row>
    <row r="145" s="2" customFormat="1">
      <c r="A145" s="40"/>
      <c r="B145" s="41"/>
      <c r="C145" s="42"/>
      <c r="D145" s="218" t="s">
        <v>139</v>
      </c>
      <c r="E145" s="42"/>
      <c r="F145" s="219" t="s">
        <v>216</v>
      </c>
      <c r="G145" s="42"/>
      <c r="H145" s="42"/>
      <c r="I145" s="220"/>
      <c r="J145" s="42"/>
      <c r="K145" s="42"/>
      <c r="L145" s="46"/>
      <c r="M145" s="221"/>
      <c r="N145" s="22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139</v>
      </c>
      <c r="AU145" s="18" t="s">
        <v>20</v>
      </c>
    </row>
    <row r="146" s="13" customFormat="1">
      <c r="A146" s="13"/>
      <c r="B146" s="223"/>
      <c r="C146" s="224"/>
      <c r="D146" s="225" t="s">
        <v>141</v>
      </c>
      <c r="E146" s="226" t="s">
        <v>31</v>
      </c>
      <c r="F146" s="227" t="s">
        <v>715</v>
      </c>
      <c r="G146" s="224"/>
      <c r="H146" s="228">
        <v>12.800000000000001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141</v>
      </c>
      <c r="AU146" s="234" t="s">
        <v>20</v>
      </c>
      <c r="AV146" s="13" t="s">
        <v>20</v>
      </c>
      <c r="AW146" s="13" t="s">
        <v>40</v>
      </c>
      <c r="AX146" s="13" t="s">
        <v>81</v>
      </c>
      <c r="AY146" s="234" t="s">
        <v>130</v>
      </c>
    </row>
    <row r="147" s="14" customFormat="1">
      <c r="A147" s="14"/>
      <c r="B147" s="235"/>
      <c r="C147" s="236"/>
      <c r="D147" s="225" t="s">
        <v>141</v>
      </c>
      <c r="E147" s="237" t="s">
        <v>31</v>
      </c>
      <c r="F147" s="238" t="s">
        <v>204</v>
      </c>
      <c r="G147" s="236"/>
      <c r="H147" s="237" t="s">
        <v>31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141</v>
      </c>
      <c r="AU147" s="244" t="s">
        <v>20</v>
      </c>
      <c r="AV147" s="14" t="s">
        <v>89</v>
      </c>
      <c r="AW147" s="14" t="s">
        <v>40</v>
      </c>
      <c r="AX147" s="14" t="s">
        <v>81</v>
      </c>
      <c r="AY147" s="244" t="s">
        <v>130</v>
      </c>
    </row>
    <row r="148" s="15" customFormat="1">
      <c r="A148" s="15"/>
      <c r="B148" s="245"/>
      <c r="C148" s="246"/>
      <c r="D148" s="225" t="s">
        <v>141</v>
      </c>
      <c r="E148" s="247" t="s">
        <v>31</v>
      </c>
      <c r="F148" s="248" t="s">
        <v>144</v>
      </c>
      <c r="G148" s="246"/>
      <c r="H148" s="249">
        <v>12.800000000000001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141</v>
      </c>
      <c r="AU148" s="255" t="s">
        <v>20</v>
      </c>
      <c r="AV148" s="15" t="s">
        <v>137</v>
      </c>
      <c r="AW148" s="15" t="s">
        <v>40</v>
      </c>
      <c r="AX148" s="15" t="s">
        <v>89</v>
      </c>
      <c r="AY148" s="255" t="s">
        <v>130</v>
      </c>
    </row>
    <row r="149" s="2" customFormat="1" ht="16.5" customHeight="1">
      <c r="A149" s="40"/>
      <c r="B149" s="41"/>
      <c r="C149" s="256" t="s">
        <v>212</v>
      </c>
      <c r="D149" s="256" t="s">
        <v>219</v>
      </c>
      <c r="E149" s="257" t="s">
        <v>220</v>
      </c>
      <c r="F149" s="258" t="s">
        <v>221</v>
      </c>
      <c r="G149" s="259" t="s">
        <v>188</v>
      </c>
      <c r="H149" s="260">
        <v>3.8399999999999999</v>
      </c>
      <c r="I149" s="261"/>
      <c r="J149" s="260">
        <f>ROUND(I149*H149,2)</f>
        <v>0</v>
      </c>
      <c r="K149" s="258" t="s">
        <v>136</v>
      </c>
      <c r="L149" s="262"/>
      <c r="M149" s="263" t="s">
        <v>31</v>
      </c>
      <c r="N149" s="264" t="s">
        <v>52</v>
      </c>
      <c r="O149" s="86"/>
      <c r="P149" s="214">
        <f>O149*H149</f>
        <v>0</v>
      </c>
      <c r="Q149" s="214">
        <v>1</v>
      </c>
      <c r="R149" s="214">
        <f>Q149*H149</f>
        <v>3.8399999999999999</v>
      </c>
      <c r="S149" s="214">
        <v>0</v>
      </c>
      <c r="T149" s="21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6" t="s">
        <v>192</v>
      </c>
      <c r="AT149" s="216" t="s">
        <v>219</v>
      </c>
      <c r="AU149" s="216" t="s">
        <v>20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89</v>
      </c>
      <c r="BK149" s="217">
        <f>ROUND(I149*H149,2)</f>
        <v>0</v>
      </c>
      <c r="BL149" s="18" t="s">
        <v>137</v>
      </c>
      <c r="BM149" s="216" t="s">
        <v>716</v>
      </c>
    </row>
    <row r="150" s="13" customFormat="1">
      <c r="A150" s="13"/>
      <c r="B150" s="223"/>
      <c r="C150" s="224"/>
      <c r="D150" s="225" t="s">
        <v>141</v>
      </c>
      <c r="E150" s="226" t="s">
        <v>31</v>
      </c>
      <c r="F150" s="227" t="s">
        <v>717</v>
      </c>
      <c r="G150" s="224"/>
      <c r="H150" s="228">
        <v>3.8399999999999999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141</v>
      </c>
      <c r="AU150" s="234" t="s">
        <v>20</v>
      </c>
      <c r="AV150" s="13" t="s">
        <v>20</v>
      </c>
      <c r="AW150" s="13" t="s">
        <v>40</v>
      </c>
      <c r="AX150" s="13" t="s">
        <v>81</v>
      </c>
      <c r="AY150" s="234" t="s">
        <v>130</v>
      </c>
    </row>
    <row r="151" s="15" customFormat="1">
      <c r="A151" s="15"/>
      <c r="B151" s="245"/>
      <c r="C151" s="246"/>
      <c r="D151" s="225" t="s">
        <v>141</v>
      </c>
      <c r="E151" s="247" t="s">
        <v>31</v>
      </c>
      <c r="F151" s="248" t="s">
        <v>144</v>
      </c>
      <c r="G151" s="246"/>
      <c r="H151" s="249">
        <v>3.8399999999999999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141</v>
      </c>
      <c r="AU151" s="255" t="s">
        <v>20</v>
      </c>
      <c r="AV151" s="15" t="s">
        <v>137</v>
      </c>
      <c r="AW151" s="15" t="s">
        <v>40</v>
      </c>
      <c r="AX151" s="15" t="s">
        <v>89</v>
      </c>
      <c r="AY151" s="255" t="s">
        <v>130</v>
      </c>
    </row>
    <row r="152" s="2" customFormat="1" ht="16.5" customHeight="1">
      <c r="A152" s="40"/>
      <c r="B152" s="41"/>
      <c r="C152" s="206" t="s">
        <v>218</v>
      </c>
      <c r="D152" s="206" t="s">
        <v>132</v>
      </c>
      <c r="E152" s="207" t="s">
        <v>225</v>
      </c>
      <c r="F152" s="208" t="s">
        <v>226</v>
      </c>
      <c r="G152" s="209" t="s">
        <v>164</v>
      </c>
      <c r="H152" s="210">
        <v>0.59999999999999998</v>
      </c>
      <c r="I152" s="211"/>
      <c r="J152" s="210">
        <f>ROUND(I152*H152,2)</f>
        <v>0</v>
      </c>
      <c r="K152" s="208" t="s">
        <v>136</v>
      </c>
      <c r="L152" s="46"/>
      <c r="M152" s="212" t="s">
        <v>31</v>
      </c>
      <c r="N152" s="213" t="s">
        <v>52</v>
      </c>
      <c r="O152" s="86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137</v>
      </c>
      <c r="AT152" s="216" t="s">
        <v>132</v>
      </c>
      <c r="AU152" s="216" t="s">
        <v>20</v>
      </c>
      <c r="AY152" s="18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89</v>
      </c>
      <c r="BK152" s="217">
        <f>ROUND(I152*H152,2)</f>
        <v>0</v>
      </c>
      <c r="BL152" s="18" t="s">
        <v>137</v>
      </c>
      <c r="BM152" s="216" t="s">
        <v>227</v>
      </c>
    </row>
    <row r="153" s="2" customFormat="1">
      <c r="A153" s="40"/>
      <c r="B153" s="41"/>
      <c r="C153" s="42"/>
      <c r="D153" s="218" t="s">
        <v>139</v>
      </c>
      <c r="E153" s="42"/>
      <c r="F153" s="219" t="s">
        <v>228</v>
      </c>
      <c r="G153" s="42"/>
      <c r="H153" s="42"/>
      <c r="I153" s="220"/>
      <c r="J153" s="42"/>
      <c r="K153" s="42"/>
      <c r="L153" s="46"/>
      <c r="M153" s="221"/>
      <c r="N153" s="22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139</v>
      </c>
      <c r="AU153" s="18" t="s">
        <v>20</v>
      </c>
    </row>
    <row r="154" s="13" customFormat="1">
      <c r="A154" s="13"/>
      <c r="B154" s="223"/>
      <c r="C154" s="224"/>
      <c r="D154" s="225" t="s">
        <v>141</v>
      </c>
      <c r="E154" s="226" t="s">
        <v>31</v>
      </c>
      <c r="F154" s="227" t="s">
        <v>718</v>
      </c>
      <c r="G154" s="224"/>
      <c r="H154" s="228">
        <v>0.59999999999999998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141</v>
      </c>
      <c r="AU154" s="234" t="s">
        <v>20</v>
      </c>
      <c r="AV154" s="13" t="s">
        <v>20</v>
      </c>
      <c r="AW154" s="13" t="s">
        <v>40</v>
      </c>
      <c r="AX154" s="13" t="s">
        <v>81</v>
      </c>
      <c r="AY154" s="234" t="s">
        <v>130</v>
      </c>
    </row>
    <row r="155" s="14" customFormat="1">
      <c r="A155" s="14"/>
      <c r="B155" s="235"/>
      <c r="C155" s="236"/>
      <c r="D155" s="225" t="s">
        <v>141</v>
      </c>
      <c r="E155" s="237" t="s">
        <v>31</v>
      </c>
      <c r="F155" s="238" t="s">
        <v>230</v>
      </c>
      <c r="G155" s="236"/>
      <c r="H155" s="237" t="s">
        <v>31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141</v>
      </c>
      <c r="AU155" s="244" t="s">
        <v>20</v>
      </c>
      <c r="AV155" s="14" t="s">
        <v>89</v>
      </c>
      <c r="AW155" s="14" t="s">
        <v>40</v>
      </c>
      <c r="AX155" s="14" t="s">
        <v>81</v>
      </c>
      <c r="AY155" s="244" t="s">
        <v>130</v>
      </c>
    </row>
    <row r="156" s="15" customFormat="1">
      <c r="A156" s="15"/>
      <c r="B156" s="245"/>
      <c r="C156" s="246"/>
      <c r="D156" s="225" t="s">
        <v>141</v>
      </c>
      <c r="E156" s="247" t="s">
        <v>31</v>
      </c>
      <c r="F156" s="248" t="s">
        <v>144</v>
      </c>
      <c r="G156" s="246"/>
      <c r="H156" s="249">
        <v>0.59999999999999998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141</v>
      </c>
      <c r="AU156" s="255" t="s">
        <v>20</v>
      </c>
      <c r="AV156" s="15" t="s">
        <v>137</v>
      </c>
      <c r="AW156" s="15" t="s">
        <v>40</v>
      </c>
      <c r="AX156" s="15" t="s">
        <v>89</v>
      </c>
      <c r="AY156" s="255" t="s">
        <v>130</v>
      </c>
    </row>
    <row r="157" s="2" customFormat="1" ht="24.15" customHeight="1">
      <c r="A157" s="40"/>
      <c r="B157" s="41"/>
      <c r="C157" s="206" t="s">
        <v>224</v>
      </c>
      <c r="D157" s="206" t="s">
        <v>132</v>
      </c>
      <c r="E157" s="207" t="s">
        <v>232</v>
      </c>
      <c r="F157" s="208" t="s">
        <v>233</v>
      </c>
      <c r="G157" s="209" t="s">
        <v>164</v>
      </c>
      <c r="H157" s="210">
        <v>1.28</v>
      </c>
      <c r="I157" s="211"/>
      <c r="J157" s="210">
        <f>ROUND(I157*H157,2)</f>
        <v>0</v>
      </c>
      <c r="K157" s="208" t="s">
        <v>136</v>
      </c>
      <c r="L157" s="46"/>
      <c r="M157" s="212" t="s">
        <v>31</v>
      </c>
      <c r="N157" s="213" t="s">
        <v>52</v>
      </c>
      <c r="O157" s="86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137</v>
      </c>
      <c r="AT157" s="216" t="s">
        <v>132</v>
      </c>
      <c r="AU157" s="216" t="s">
        <v>20</v>
      </c>
      <c r="AY157" s="18" t="s">
        <v>130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89</v>
      </c>
      <c r="BK157" s="217">
        <f>ROUND(I157*H157,2)</f>
        <v>0</v>
      </c>
      <c r="BL157" s="18" t="s">
        <v>137</v>
      </c>
      <c r="BM157" s="216" t="s">
        <v>234</v>
      </c>
    </row>
    <row r="158" s="2" customFormat="1">
      <c r="A158" s="40"/>
      <c r="B158" s="41"/>
      <c r="C158" s="42"/>
      <c r="D158" s="218" t="s">
        <v>139</v>
      </c>
      <c r="E158" s="42"/>
      <c r="F158" s="219" t="s">
        <v>235</v>
      </c>
      <c r="G158" s="42"/>
      <c r="H158" s="42"/>
      <c r="I158" s="220"/>
      <c r="J158" s="42"/>
      <c r="K158" s="42"/>
      <c r="L158" s="46"/>
      <c r="M158" s="221"/>
      <c r="N158" s="22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139</v>
      </c>
      <c r="AU158" s="18" t="s">
        <v>20</v>
      </c>
    </row>
    <row r="159" s="13" customFormat="1">
      <c r="A159" s="13"/>
      <c r="B159" s="223"/>
      <c r="C159" s="224"/>
      <c r="D159" s="225" t="s">
        <v>141</v>
      </c>
      <c r="E159" s="226" t="s">
        <v>31</v>
      </c>
      <c r="F159" s="227" t="s">
        <v>719</v>
      </c>
      <c r="G159" s="224"/>
      <c r="H159" s="228">
        <v>1.28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141</v>
      </c>
      <c r="AU159" s="234" t="s">
        <v>20</v>
      </c>
      <c r="AV159" s="13" t="s">
        <v>20</v>
      </c>
      <c r="AW159" s="13" t="s">
        <v>40</v>
      </c>
      <c r="AX159" s="13" t="s">
        <v>81</v>
      </c>
      <c r="AY159" s="234" t="s">
        <v>130</v>
      </c>
    </row>
    <row r="160" s="14" customFormat="1">
      <c r="A160" s="14"/>
      <c r="B160" s="235"/>
      <c r="C160" s="236"/>
      <c r="D160" s="225" t="s">
        <v>141</v>
      </c>
      <c r="E160" s="237" t="s">
        <v>31</v>
      </c>
      <c r="F160" s="238" t="s">
        <v>230</v>
      </c>
      <c r="G160" s="236"/>
      <c r="H160" s="237" t="s">
        <v>31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141</v>
      </c>
      <c r="AU160" s="244" t="s">
        <v>20</v>
      </c>
      <c r="AV160" s="14" t="s">
        <v>89</v>
      </c>
      <c r="AW160" s="14" t="s">
        <v>40</v>
      </c>
      <c r="AX160" s="14" t="s">
        <v>81</v>
      </c>
      <c r="AY160" s="244" t="s">
        <v>130</v>
      </c>
    </row>
    <row r="161" s="15" customFormat="1">
      <c r="A161" s="15"/>
      <c r="B161" s="245"/>
      <c r="C161" s="246"/>
      <c r="D161" s="225" t="s">
        <v>141</v>
      </c>
      <c r="E161" s="247" t="s">
        <v>31</v>
      </c>
      <c r="F161" s="248" t="s">
        <v>144</v>
      </c>
      <c r="G161" s="246"/>
      <c r="H161" s="249">
        <v>1.28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141</v>
      </c>
      <c r="AU161" s="255" t="s">
        <v>20</v>
      </c>
      <c r="AV161" s="15" t="s">
        <v>137</v>
      </c>
      <c r="AW161" s="15" t="s">
        <v>40</v>
      </c>
      <c r="AX161" s="15" t="s">
        <v>89</v>
      </c>
      <c r="AY161" s="255" t="s">
        <v>130</v>
      </c>
    </row>
    <row r="162" s="2" customFormat="1" ht="24.15" customHeight="1">
      <c r="A162" s="40"/>
      <c r="B162" s="41"/>
      <c r="C162" s="206" t="s">
        <v>231</v>
      </c>
      <c r="D162" s="206" t="s">
        <v>132</v>
      </c>
      <c r="E162" s="207" t="s">
        <v>237</v>
      </c>
      <c r="F162" s="208" t="s">
        <v>238</v>
      </c>
      <c r="G162" s="209" t="s">
        <v>135</v>
      </c>
      <c r="H162" s="210">
        <v>12.800000000000001</v>
      </c>
      <c r="I162" s="211"/>
      <c r="J162" s="210">
        <f>ROUND(I162*H162,2)</f>
        <v>0</v>
      </c>
      <c r="K162" s="208" t="s">
        <v>136</v>
      </c>
      <c r="L162" s="46"/>
      <c r="M162" s="212" t="s">
        <v>31</v>
      </c>
      <c r="N162" s="213" t="s">
        <v>52</v>
      </c>
      <c r="O162" s="86"/>
      <c r="P162" s="214">
        <f>O162*H162</f>
        <v>0</v>
      </c>
      <c r="Q162" s="214">
        <v>0.40242</v>
      </c>
      <c r="R162" s="214">
        <f>Q162*H162</f>
        <v>5.150976</v>
      </c>
      <c r="S162" s="214">
        <v>0</v>
      </c>
      <c r="T162" s="21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6" t="s">
        <v>137</v>
      </c>
      <c r="AT162" s="216" t="s">
        <v>132</v>
      </c>
      <c r="AU162" s="216" t="s">
        <v>20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89</v>
      </c>
      <c r="BK162" s="217">
        <f>ROUND(I162*H162,2)</f>
        <v>0</v>
      </c>
      <c r="BL162" s="18" t="s">
        <v>137</v>
      </c>
      <c r="BM162" s="216" t="s">
        <v>239</v>
      </c>
    </row>
    <row r="163" s="2" customFormat="1">
      <c r="A163" s="40"/>
      <c r="B163" s="41"/>
      <c r="C163" s="42"/>
      <c r="D163" s="218" t="s">
        <v>139</v>
      </c>
      <c r="E163" s="42"/>
      <c r="F163" s="219" t="s">
        <v>240</v>
      </c>
      <c r="G163" s="42"/>
      <c r="H163" s="42"/>
      <c r="I163" s="220"/>
      <c r="J163" s="42"/>
      <c r="K163" s="42"/>
      <c r="L163" s="46"/>
      <c r="M163" s="221"/>
      <c r="N163" s="22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139</v>
      </c>
      <c r="AU163" s="18" t="s">
        <v>20</v>
      </c>
    </row>
    <row r="164" s="13" customFormat="1">
      <c r="A164" s="13"/>
      <c r="B164" s="223"/>
      <c r="C164" s="224"/>
      <c r="D164" s="225" t="s">
        <v>141</v>
      </c>
      <c r="E164" s="226" t="s">
        <v>31</v>
      </c>
      <c r="F164" s="227" t="s">
        <v>720</v>
      </c>
      <c r="G164" s="224"/>
      <c r="H164" s="228">
        <v>12.800000000000001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141</v>
      </c>
      <c r="AU164" s="234" t="s">
        <v>20</v>
      </c>
      <c r="AV164" s="13" t="s">
        <v>20</v>
      </c>
      <c r="AW164" s="13" t="s">
        <v>40</v>
      </c>
      <c r="AX164" s="13" t="s">
        <v>81</v>
      </c>
      <c r="AY164" s="234" t="s">
        <v>130</v>
      </c>
    </row>
    <row r="165" s="14" customFormat="1">
      <c r="A165" s="14"/>
      <c r="B165" s="235"/>
      <c r="C165" s="236"/>
      <c r="D165" s="225" t="s">
        <v>141</v>
      </c>
      <c r="E165" s="237" t="s">
        <v>31</v>
      </c>
      <c r="F165" s="238" t="s">
        <v>721</v>
      </c>
      <c r="G165" s="236"/>
      <c r="H165" s="237" t="s">
        <v>31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141</v>
      </c>
      <c r="AU165" s="244" t="s">
        <v>20</v>
      </c>
      <c r="AV165" s="14" t="s">
        <v>89</v>
      </c>
      <c r="AW165" s="14" t="s">
        <v>40</v>
      </c>
      <c r="AX165" s="14" t="s">
        <v>81</v>
      </c>
      <c r="AY165" s="244" t="s">
        <v>130</v>
      </c>
    </row>
    <row r="166" s="15" customFormat="1">
      <c r="A166" s="15"/>
      <c r="B166" s="245"/>
      <c r="C166" s="246"/>
      <c r="D166" s="225" t="s">
        <v>141</v>
      </c>
      <c r="E166" s="247" t="s">
        <v>31</v>
      </c>
      <c r="F166" s="248" t="s">
        <v>144</v>
      </c>
      <c r="G166" s="246"/>
      <c r="H166" s="249">
        <v>12.800000000000001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141</v>
      </c>
      <c r="AU166" s="255" t="s">
        <v>20</v>
      </c>
      <c r="AV166" s="15" t="s">
        <v>137</v>
      </c>
      <c r="AW166" s="15" t="s">
        <v>40</v>
      </c>
      <c r="AX166" s="15" t="s">
        <v>89</v>
      </c>
      <c r="AY166" s="255" t="s">
        <v>130</v>
      </c>
    </row>
    <row r="167" s="12" customFormat="1" ht="22.8" customHeight="1">
      <c r="A167" s="12"/>
      <c r="B167" s="190"/>
      <c r="C167" s="191"/>
      <c r="D167" s="192" t="s">
        <v>80</v>
      </c>
      <c r="E167" s="204" t="s">
        <v>173</v>
      </c>
      <c r="F167" s="204" t="s">
        <v>241</v>
      </c>
      <c r="G167" s="191"/>
      <c r="H167" s="191"/>
      <c r="I167" s="194"/>
      <c r="J167" s="205">
        <f>BK167</f>
        <v>0</v>
      </c>
      <c r="K167" s="191"/>
      <c r="L167" s="196"/>
      <c r="M167" s="197"/>
      <c r="N167" s="198"/>
      <c r="O167" s="198"/>
      <c r="P167" s="199">
        <f>SUM(P168:P226)</f>
        <v>0</v>
      </c>
      <c r="Q167" s="198"/>
      <c r="R167" s="199">
        <f>SUM(R168:R226)</f>
        <v>128.48992000000001</v>
      </c>
      <c r="S167" s="198"/>
      <c r="T167" s="200">
        <f>SUM(T168:T226)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1" t="s">
        <v>89</v>
      </c>
      <c r="AT167" s="202" t="s">
        <v>80</v>
      </c>
      <c r="AU167" s="202" t="s">
        <v>89</v>
      </c>
      <c r="AY167" s="201" t="s">
        <v>130</v>
      </c>
      <c r="BK167" s="203">
        <f>SUM(BK168:BK226)</f>
        <v>0</v>
      </c>
    </row>
    <row r="168" s="2" customFormat="1" ht="21.75" customHeight="1">
      <c r="A168" s="40"/>
      <c r="B168" s="41"/>
      <c r="C168" s="206" t="s">
        <v>8</v>
      </c>
      <c r="D168" s="206" t="s">
        <v>132</v>
      </c>
      <c r="E168" s="207" t="s">
        <v>722</v>
      </c>
      <c r="F168" s="208" t="s">
        <v>723</v>
      </c>
      <c r="G168" s="209" t="s">
        <v>135</v>
      </c>
      <c r="H168" s="210">
        <v>40.899999999999999</v>
      </c>
      <c r="I168" s="211"/>
      <c r="J168" s="210">
        <f>ROUND(I168*H168,2)</f>
        <v>0</v>
      </c>
      <c r="K168" s="208" t="s">
        <v>136</v>
      </c>
      <c r="L168" s="46"/>
      <c r="M168" s="212" t="s">
        <v>31</v>
      </c>
      <c r="N168" s="213" t="s">
        <v>52</v>
      </c>
      <c r="O168" s="86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6" t="s">
        <v>137</v>
      </c>
      <c r="AT168" s="216" t="s">
        <v>132</v>
      </c>
      <c r="AU168" s="216" t="s">
        <v>20</v>
      </c>
      <c r="AY168" s="18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89</v>
      </c>
      <c r="BK168" s="217">
        <f>ROUND(I168*H168,2)</f>
        <v>0</v>
      </c>
      <c r="BL168" s="18" t="s">
        <v>137</v>
      </c>
      <c r="BM168" s="216" t="s">
        <v>724</v>
      </c>
    </row>
    <row r="169" s="2" customFormat="1">
      <c r="A169" s="40"/>
      <c r="B169" s="41"/>
      <c r="C169" s="42"/>
      <c r="D169" s="218" t="s">
        <v>139</v>
      </c>
      <c r="E169" s="42"/>
      <c r="F169" s="219" t="s">
        <v>725</v>
      </c>
      <c r="G169" s="42"/>
      <c r="H169" s="42"/>
      <c r="I169" s="220"/>
      <c r="J169" s="42"/>
      <c r="K169" s="42"/>
      <c r="L169" s="46"/>
      <c r="M169" s="221"/>
      <c r="N169" s="22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139</v>
      </c>
      <c r="AU169" s="18" t="s">
        <v>20</v>
      </c>
    </row>
    <row r="170" s="13" customFormat="1">
      <c r="A170" s="13"/>
      <c r="B170" s="223"/>
      <c r="C170" s="224"/>
      <c r="D170" s="225" t="s">
        <v>141</v>
      </c>
      <c r="E170" s="226" t="s">
        <v>31</v>
      </c>
      <c r="F170" s="227" t="s">
        <v>726</v>
      </c>
      <c r="G170" s="224"/>
      <c r="H170" s="228">
        <v>40.899999999999999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141</v>
      </c>
      <c r="AU170" s="234" t="s">
        <v>20</v>
      </c>
      <c r="AV170" s="13" t="s">
        <v>20</v>
      </c>
      <c r="AW170" s="13" t="s">
        <v>40</v>
      </c>
      <c r="AX170" s="13" t="s">
        <v>81</v>
      </c>
      <c r="AY170" s="234" t="s">
        <v>130</v>
      </c>
    </row>
    <row r="171" s="14" customFormat="1">
      <c r="A171" s="14"/>
      <c r="B171" s="235"/>
      <c r="C171" s="236"/>
      <c r="D171" s="225" t="s">
        <v>141</v>
      </c>
      <c r="E171" s="237" t="s">
        <v>31</v>
      </c>
      <c r="F171" s="238" t="s">
        <v>727</v>
      </c>
      <c r="G171" s="236"/>
      <c r="H171" s="237" t="s">
        <v>31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141</v>
      </c>
      <c r="AU171" s="244" t="s">
        <v>20</v>
      </c>
      <c r="AV171" s="14" t="s">
        <v>89</v>
      </c>
      <c r="AW171" s="14" t="s">
        <v>40</v>
      </c>
      <c r="AX171" s="14" t="s">
        <v>81</v>
      </c>
      <c r="AY171" s="244" t="s">
        <v>130</v>
      </c>
    </row>
    <row r="172" s="15" customFormat="1">
      <c r="A172" s="15"/>
      <c r="B172" s="245"/>
      <c r="C172" s="246"/>
      <c r="D172" s="225" t="s">
        <v>141</v>
      </c>
      <c r="E172" s="247" t="s">
        <v>31</v>
      </c>
      <c r="F172" s="248" t="s">
        <v>144</v>
      </c>
      <c r="G172" s="246"/>
      <c r="H172" s="249">
        <v>40.899999999999999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141</v>
      </c>
      <c r="AU172" s="255" t="s">
        <v>20</v>
      </c>
      <c r="AV172" s="15" t="s">
        <v>137</v>
      </c>
      <c r="AW172" s="15" t="s">
        <v>40</v>
      </c>
      <c r="AX172" s="15" t="s">
        <v>89</v>
      </c>
      <c r="AY172" s="255" t="s">
        <v>130</v>
      </c>
    </row>
    <row r="173" s="2" customFormat="1" ht="24.15" customHeight="1">
      <c r="A173" s="40"/>
      <c r="B173" s="41"/>
      <c r="C173" s="206" t="s">
        <v>242</v>
      </c>
      <c r="D173" s="206" t="s">
        <v>132</v>
      </c>
      <c r="E173" s="207" t="s">
        <v>256</v>
      </c>
      <c r="F173" s="208" t="s">
        <v>728</v>
      </c>
      <c r="G173" s="209" t="s">
        <v>135</v>
      </c>
      <c r="H173" s="210">
        <v>40.899999999999999</v>
      </c>
      <c r="I173" s="211"/>
      <c r="J173" s="210">
        <f>ROUND(I173*H173,2)</f>
        <v>0</v>
      </c>
      <c r="K173" s="208" t="s">
        <v>136</v>
      </c>
      <c r="L173" s="46"/>
      <c r="M173" s="212" t="s">
        <v>31</v>
      </c>
      <c r="N173" s="213" t="s">
        <v>52</v>
      </c>
      <c r="O173" s="86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6" t="s">
        <v>137</v>
      </c>
      <c r="AT173" s="216" t="s">
        <v>132</v>
      </c>
      <c r="AU173" s="216" t="s">
        <v>20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89</v>
      </c>
      <c r="BK173" s="217">
        <f>ROUND(I173*H173,2)</f>
        <v>0</v>
      </c>
      <c r="BL173" s="18" t="s">
        <v>137</v>
      </c>
      <c r="BM173" s="216" t="s">
        <v>729</v>
      </c>
    </row>
    <row r="174" s="2" customFormat="1">
      <c r="A174" s="40"/>
      <c r="B174" s="41"/>
      <c r="C174" s="42"/>
      <c r="D174" s="218" t="s">
        <v>139</v>
      </c>
      <c r="E174" s="42"/>
      <c r="F174" s="219" t="s">
        <v>259</v>
      </c>
      <c r="G174" s="42"/>
      <c r="H174" s="42"/>
      <c r="I174" s="220"/>
      <c r="J174" s="42"/>
      <c r="K174" s="42"/>
      <c r="L174" s="46"/>
      <c r="M174" s="221"/>
      <c r="N174" s="22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139</v>
      </c>
      <c r="AU174" s="18" t="s">
        <v>20</v>
      </c>
    </row>
    <row r="175" s="13" customFormat="1">
      <c r="A175" s="13"/>
      <c r="B175" s="223"/>
      <c r="C175" s="224"/>
      <c r="D175" s="225" t="s">
        <v>141</v>
      </c>
      <c r="E175" s="226" t="s">
        <v>31</v>
      </c>
      <c r="F175" s="227" t="s">
        <v>726</v>
      </c>
      <c r="G175" s="224"/>
      <c r="H175" s="228">
        <v>40.899999999999999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141</v>
      </c>
      <c r="AU175" s="234" t="s">
        <v>20</v>
      </c>
      <c r="AV175" s="13" t="s">
        <v>20</v>
      </c>
      <c r="AW175" s="13" t="s">
        <v>40</v>
      </c>
      <c r="AX175" s="13" t="s">
        <v>81</v>
      </c>
      <c r="AY175" s="234" t="s">
        <v>130</v>
      </c>
    </row>
    <row r="176" s="14" customFormat="1">
      <c r="A176" s="14"/>
      <c r="B176" s="235"/>
      <c r="C176" s="236"/>
      <c r="D176" s="225" t="s">
        <v>141</v>
      </c>
      <c r="E176" s="237" t="s">
        <v>31</v>
      </c>
      <c r="F176" s="238" t="s">
        <v>727</v>
      </c>
      <c r="G176" s="236"/>
      <c r="H176" s="237" t="s">
        <v>31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141</v>
      </c>
      <c r="AU176" s="244" t="s">
        <v>20</v>
      </c>
      <c r="AV176" s="14" t="s">
        <v>89</v>
      </c>
      <c r="AW176" s="14" t="s">
        <v>40</v>
      </c>
      <c r="AX176" s="14" t="s">
        <v>81</v>
      </c>
      <c r="AY176" s="244" t="s">
        <v>130</v>
      </c>
    </row>
    <row r="177" s="15" customFormat="1">
      <c r="A177" s="15"/>
      <c r="B177" s="245"/>
      <c r="C177" s="246"/>
      <c r="D177" s="225" t="s">
        <v>141</v>
      </c>
      <c r="E177" s="247" t="s">
        <v>31</v>
      </c>
      <c r="F177" s="248" t="s">
        <v>144</v>
      </c>
      <c r="G177" s="246"/>
      <c r="H177" s="249">
        <v>40.899999999999999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141</v>
      </c>
      <c r="AU177" s="255" t="s">
        <v>20</v>
      </c>
      <c r="AV177" s="15" t="s">
        <v>137</v>
      </c>
      <c r="AW177" s="15" t="s">
        <v>40</v>
      </c>
      <c r="AX177" s="15" t="s">
        <v>89</v>
      </c>
      <c r="AY177" s="255" t="s">
        <v>130</v>
      </c>
    </row>
    <row r="178" s="2" customFormat="1" ht="24.15" customHeight="1">
      <c r="A178" s="40"/>
      <c r="B178" s="41"/>
      <c r="C178" s="206" t="s">
        <v>249</v>
      </c>
      <c r="D178" s="206" t="s">
        <v>132</v>
      </c>
      <c r="E178" s="207" t="s">
        <v>263</v>
      </c>
      <c r="F178" s="208" t="s">
        <v>264</v>
      </c>
      <c r="G178" s="209" t="s">
        <v>135</v>
      </c>
      <c r="H178" s="210">
        <v>298</v>
      </c>
      <c r="I178" s="211"/>
      <c r="J178" s="210">
        <f>ROUND(I178*H178,2)</f>
        <v>0</v>
      </c>
      <c r="K178" s="208" t="s">
        <v>136</v>
      </c>
      <c r="L178" s="46"/>
      <c r="M178" s="212" t="s">
        <v>31</v>
      </c>
      <c r="N178" s="213" t="s">
        <v>52</v>
      </c>
      <c r="O178" s="86"/>
      <c r="P178" s="214">
        <f>O178*H178</f>
        <v>0</v>
      </c>
      <c r="Q178" s="214">
        <v>0.32400000000000001</v>
      </c>
      <c r="R178" s="214">
        <f>Q178*H178</f>
        <v>96.552000000000007</v>
      </c>
      <c r="S178" s="214">
        <v>0</v>
      </c>
      <c r="T178" s="21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6" t="s">
        <v>137</v>
      </c>
      <c r="AT178" s="216" t="s">
        <v>132</v>
      </c>
      <c r="AU178" s="216" t="s">
        <v>20</v>
      </c>
      <c r="AY178" s="18" t="s">
        <v>130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89</v>
      </c>
      <c r="BK178" s="217">
        <f>ROUND(I178*H178,2)</f>
        <v>0</v>
      </c>
      <c r="BL178" s="18" t="s">
        <v>137</v>
      </c>
      <c r="BM178" s="216" t="s">
        <v>265</v>
      </c>
    </row>
    <row r="179" s="2" customFormat="1">
      <c r="A179" s="40"/>
      <c r="B179" s="41"/>
      <c r="C179" s="42"/>
      <c r="D179" s="218" t="s">
        <v>139</v>
      </c>
      <c r="E179" s="42"/>
      <c r="F179" s="219" t="s">
        <v>266</v>
      </c>
      <c r="G179" s="42"/>
      <c r="H179" s="42"/>
      <c r="I179" s="220"/>
      <c r="J179" s="42"/>
      <c r="K179" s="42"/>
      <c r="L179" s="46"/>
      <c r="M179" s="221"/>
      <c r="N179" s="22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139</v>
      </c>
      <c r="AU179" s="18" t="s">
        <v>20</v>
      </c>
    </row>
    <row r="180" s="13" customFormat="1">
      <c r="A180" s="13"/>
      <c r="B180" s="223"/>
      <c r="C180" s="224"/>
      <c r="D180" s="225" t="s">
        <v>141</v>
      </c>
      <c r="E180" s="226" t="s">
        <v>31</v>
      </c>
      <c r="F180" s="227" t="s">
        <v>730</v>
      </c>
      <c r="G180" s="224"/>
      <c r="H180" s="228">
        <v>298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141</v>
      </c>
      <c r="AU180" s="234" t="s">
        <v>20</v>
      </c>
      <c r="AV180" s="13" t="s">
        <v>20</v>
      </c>
      <c r="AW180" s="13" t="s">
        <v>40</v>
      </c>
      <c r="AX180" s="13" t="s">
        <v>81</v>
      </c>
      <c r="AY180" s="234" t="s">
        <v>130</v>
      </c>
    </row>
    <row r="181" s="14" customFormat="1">
      <c r="A181" s="14"/>
      <c r="B181" s="235"/>
      <c r="C181" s="236"/>
      <c r="D181" s="225" t="s">
        <v>141</v>
      </c>
      <c r="E181" s="237" t="s">
        <v>31</v>
      </c>
      <c r="F181" s="238" t="s">
        <v>268</v>
      </c>
      <c r="G181" s="236"/>
      <c r="H181" s="237" t="s">
        <v>31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141</v>
      </c>
      <c r="AU181" s="244" t="s">
        <v>20</v>
      </c>
      <c r="AV181" s="14" t="s">
        <v>89</v>
      </c>
      <c r="AW181" s="14" t="s">
        <v>40</v>
      </c>
      <c r="AX181" s="14" t="s">
        <v>81</v>
      </c>
      <c r="AY181" s="244" t="s">
        <v>130</v>
      </c>
    </row>
    <row r="182" s="15" customFormat="1">
      <c r="A182" s="15"/>
      <c r="B182" s="245"/>
      <c r="C182" s="246"/>
      <c r="D182" s="225" t="s">
        <v>141</v>
      </c>
      <c r="E182" s="247" t="s">
        <v>31</v>
      </c>
      <c r="F182" s="248" t="s">
        <v>144</v>
      </c>
      <c r="G182" s="246"/>
      <c r="H182" s="249">
        <v>298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141</v>
      </c>
      <c r="AU182" s="255" t="s">
        <v>20</v>
      </c>
      <c r="AV182" s="15" t="s">
        <v>137</v>
      </c>
      <c r="AW182" s="15" t="s">
        <v>40</v>
      </c>
      <c r="AX182" s="15" t="s">
        <v>89</v>
      </c>
      <c r="AY182" s="255" t="s">
        <v>130</v>
      </c>
    </row>
    <row r="183" s="2" customFormat="1" ht="16.5" customHeight="1">
      <c r="A183" s="40"/>
      <c r="B183" s="41"/>
      <c r="C183" s="206" t="s">
        <v>255</v>
      </c>
      <c r="D183" s="206" t="s">
        <v>132</v>
      </c>
      <c r="E183" s="207" t="s">
        <v>270</v>
      </c>
      <c r="F183" s="208" t="s">
        <v>271</v>
      </c>
      <c r="G183" s="209" t="s">
        <v>188</v>
      </c>
      <c r="H183" s="210">
        <v>30</v>
      </c>
      <c r="I183" s="211"/>
      <c r="J183" s="210">
        <f>ROUND(I183*H183,2)</f>
        <v>0</v>
      </c>
      <c r="K183" s="208" t="s">
        <v>31</v>
      </c>
      <c r="L183" s="46"/>
      <c r="M183" s="212" t="s">
        <v>31</v>
      </c>
      <c r="N183" s="213" t="s">
        <v>52</v>
      </c>
      <c r="O183" s="86"/>
      <c r="P183" s="214">
        <f>O183*H183</f>
        <v>0</v>
      </c>
      <c r="Q183" s="214">
        <v>1</v>
      </c>
      <c r="R183" s="214">
        <f>Q183*H183</f>
        <v>30</v>
      </c>
      <c r="S183" s="214">
        <v>0</v>
      </c>
      <c r="T183" s="21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6" t="s">
        <v>137</v>
      </c>
      <c r="AT183" s="216" t="s">
        <v>132</v>
      </c>
      <c r="AU183" s="216" t="s">
        <v>20</v>
      </c>
      <c r="AY183" s="18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89</v>
      </c>
      <c r="BK183" s="217">
        <f>ROUND(I183*H183,2)</f>
        <v>0</v>
      </c>
      <c r="BL183" s="18" t="s">
        <v>137</v>
      </c>
      <c r="BM183" s="216" t="s">
        <v>272</v>
      </c>
    </row>
    <row r="184" s="13" customFormat="1">
      <c r="A184" s="13"/>
      <c r="B184" s="223"/>
      <c r="C184" s="224"/>
      <c r="D184" s="225" t="s">
        <v>141</v>
      </c>
      <c r="E184" s="226" t="s">
        <v>31</v>
      </c>
      <c r="F184" s="227" t="s">
        <v>313</v>
      </c>
      <c r="G184" s="224"/>
      <c r="H184" s="228">
        <v>30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141</v>
      </c>
      <c r="AU184" s="234" t="s">
        <v>20</v>
      </c>
      <c r="AV184" s="13" t="s">
        <v>20</v>
      </c>
      <c r="AW184" s="13" t="s">
        <v>40</v>
      </c>
      <c r="AX184" s="13" t="s">
        <v>81</v>
      </c>
      <c r="AY184" s="234" t="s">
        <v>130</v>
      </c>
    </row>
    <row r="185" s="14" customFormat="1">
      <c r="A185" s="14"/>
      <c r="B185" s="235"/>
      <c r="C185" s="236"/>
      <c r="D185" s="225" t="s">
        <v>141</v>
      </c>
      <c r="E185" s="237" t="s">
        <v>31</v>
      </c>
      <c r="F185" s="238" t="s">
        <v>204</v>
      </c>
      <c r="G185" s="236"/>
      <c r="H185" s="237" t="s">
        <v>31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141</v>
      </c>
      <c r="AU185" s="244" t="s">
        <v>20</v>
      </c>
      <c r="AV185" s="14" t="s">
        <v>89</v>
      </c>
      <c r="AW185" s="14" t="s">
        <v>40</v>
      </c>
      <c r="AX185" s="14" t="s">
        <v>81</v>
      </c>
      <c r="AY185" s="244" t="s">
        <v>130</v>
      </c>
    </row>
    <row r="186" s="15" customFormat="1">
      <c r="A186" s="15"/>
      <c r="B186" s="245"/>
      <c r="C186" s="246"/>
      <c r="D186" s="225" t="s">
        <v>141</v>
      </c>
      <c r="E186" s="247" t="s">
        <v>31</v>
      </c>
      <c r="F186" s="248" t="s">
        <v>144</v>
      </c>
      <c r="G186" s="246"/>
      <c r="H186" s="249">
        <v>30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5" t="s">
        <v>141</v>
      </c>
      <c r="AU186" s="255" t="s">
        <v>20</v>
      </c>
      <c r="AV186" s="15" t="s">
        <v>137</v>
      </c>
      <c r="AW186" s="15" t="s">
        <v>40</v>
      </c>
      <c r="AX186" s="15" t="s">
        <v>89</v>
      </c>
      <c r="AY186" s="255" t="s">
        <v>130</v>
      </c>
    </row>
    <row r="187" s="2" customFormat="1" ht="16.5" customHeight="1">
      <c r="A187" s="40"/>
      <c r="B187" s="41"/>
      <c r="C187" s="206" t="s">
        <v>262</v>
      </c>
      <c r="D187" s="206" t="s">
        <v>132</v>
      </c>
      <c r="E187" s="207" t="s">
        <v>279</v>
      </c>
      <c r="F187" s="208" t="s">
        <v>280</v>
      </c>
      <c r="G187" s="209" t="s">
        <v>135</v>
      </c>
      <c r="H187" s="210">
        <v>40.899999999999999</v>
      </c>
      <c r="I187" s="211"/>
      <c r="J187" s="210">
        <f>ROUND(I187*H187,2)</f>
        <v>0</v>
      </c>
      <c r="K187" s="208" t="s">
        <v>31</v>
      </c>
      <c r="L187" s="46"/>
      <c r="M187" s="212" t="s">
        <v>31</v>
      </c>
      <c r="N187" s="213" t="s">
        <v>52</v>
      </c>
      <c r="O187" s="86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6" t="s">
        <v>137</v>
      </c>
      <c r="AT187" s="216" t="s">
        <v>132</v>
      </c>
      <c r="AU187" s="216" t="s">
        <v>20</v>
      </c>
      <c r="AY187" s="18" t="s">
        <v>130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89</v>
      </c>
      <c r="BK187" s="217">
        <f>ROUND(I187*H187,2)</f>
        <v>0</v>
      </c>
      <c r="BL187" s="18" t="s">
        <v>137</v>
      </c>
      <c r="BM187" s="216" t="s">
        <v>284</v>
      </c>
    </row>
    <row r="188" s="13" customFormat="1">
      <c r="A188" s="13"/>
      <c r="B188" s="223"/>
      <c r="C188" s="224"/>
      <c r="D188" s="225" t="s">
        <v>141</v>
      </c>
      <c r="E188" s="226" t="s">
        <v>31</v>
      </c>
      <c r="F188" s="227" t="s">
        <v>726</v>
      </c>
      <c r="G188" s="224"/>
      <c r="H188" s="228">
        <v>40.899999999999999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141</v>
      </c>
      <c r="AU188" s="234" t="s">
        <v>20</v>
      </c>
      <c r="AV188" s="13" t="s">
        <v>20</v>
      </c>
      <c r="AW188" s="13" t="s">
        <v>40</v>
      </c>
      <c r="AX188" s="13" t="s">
        <v>81</v>
      </c>
      <c r="AY188" s="234" t="s">
        <v>130</v>
      </c>
    </row>
    <row r="189" s="14" customFormat="1">
      <c r="A189" s="14"/>
      <c r="B189" s="235"/>
      <c r="C189" s="236"/>
      <c r="D189" s="225" t="s">
        <v>141</v>
      </c>
      <c r="E189" s="237" t="s">
        <v>31</v>
      </c>
      <c r="F189" s="238" t="s">
        <v>731</v>
      </c>
      <c r="G189" s="236"/>
      <c r="H189" s="237" t="s">
        <v>31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141</v>
      </c>
      <c r="AU189" s="244" t="s">
        <v>20</v>
      </c>
      <c r="AV189" s="14" t="s">
        <v>89</v>
      </c>
      <c r="AW189" s="14" t="s">
        <v>40</v>
      </c>
      <c r="AX189" s="14" t="s">
        <v>81</v>
      </c>
      <c r="AY189" s="244" t="s">
        <v>130</v>
      </c>
    </row>
    <row r="190" s="15" customFormat="1">
      <c r="A190" s="15"/>
      <c r="B190" s="245"/>
      <c r="C190" s="246"/>
      <c r="D190" s="225" t="s">
        <v>141</v>
      </c>
      <c r="E190" s="247" t="s">
        <v>31</v>
      </c>
      <c r="F190" s="248" t="s">
        <v>144</v>
      </c>
      <c r="G190" s="246"/>
      <c r="H190" s="249">
        <v>40.899999999999999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141</v>
      </c>
      <c r="AU190" s="255" t="s">
        <v>20</v>
      </c>
      <c r="AV190" s="15" t="s">
        <v>137</v>
      </c>
      <c r="AW190" s="15" t="s">
        <v>40</v>
      </c>
      <c r="AX190" s="15" t="s">
        <v>89</v>
      </c>
      <c r="AY190" s="255" t="s">
        <v>130</v>
      </c>
    </row>
    <row r="191" s="2" customFormat="1" ht="16.5" customHeight="1">
      <c r="A191" s="40"/>
      <c r="B191" s="41"/>
      <c r="C191" s="206" t="s">
        <v>269</v>
      </c>
      <c r="D191" s="206" t="s">
        <v>132</v>
      </c>
      <c r="E191" s="207" t="s">
        <v>286</v>
      </c>
      <c r="F191" s="208" t="s">
        <v>287</v>
      </c>
      <c r="G191" s="209" t="s">
        <v>135</v>
      </c>
      <c r="H191" s="210">
        <v>4211.29</v>
      </c>
      <c r="I191" s="211"/>
      <c r="J191" s="210">
        <f>ROUND(I191*H191,2)</f>
        <v>0</v>
      </c>
      <c r="K191" s="208" t="s">
        <v>31</v>
      </c>
      <c r="L191" s="46"/>
      <c r="M191" s="212" t="s">
        <v>31</v>
      </c>
      <c r="N191" s="213" t="s">
        <v>52</v>
      </c>
      <c r="O191" s="86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6" t="s">
        <v>137</v>
      </c>
      <c r="AT191" s="216" t="s">
        <v>132</v>
      </c>
      <c r="AU191" s="216" t="s">
        <v>20</v>
      </c>
      <c r="AY191" s="18" t="s">
        <v>130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89</v>
      </c>
      <c r="BK191" s="217">
        <f>ROUND(I191*H191,2)</f>
        <v>0</v>
      </c>
      <c r="BL191" s="18" t="s">
        <v>137</v>
      </c>
      <c r="BM191" s="216" t="s">
        <v>288</v>
      </c>
    </row>
    <row r="192" s="13" customFormat="1">
      <c r="A192" s="13"/>
      <c r="B192" s="223"/>
      <c r="C192" s="224"/>
      <c r="D192" s="225" t="s">
        <v>141</v>
      </c>
      <c r="E192" s="226" t="s">
        <v>31</v>
      </c>
      <c r="F192" s="227" t="s">
        <v>694</v>
      </c>
      <c r="G192" s="224"/>
      <c r="H192" s="228">
        <v>4211.29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141</v>
      </c>
      <c r="AU192" s="234" t="s">
        <v>20</v>
      </c>
      <c r="AV192" s="13" t="s">
        <v>20</v>
      </c>
      <c r="AW192" s="13" t="s">
        <v>40</v>
      </c>
      <c r="AX192" s="13" t="s">
        <v>81</v>
      </c>
      <c r="AY192" s="234" t="s">
        <v>130</v>
      </c>
    </row>
    <row r="193" s="14" customFormat="1">
      <c r="A193" s="14"/>
      <c r="B193" s="235"/>
      <c r="C193" s="236"/>
      <c r="D193" s="225" t="s">
        <v>141</v>
      </c>
      <c r="E193" s="237" t="s">
        <v>31</v>
      </c>
      <c r="F193" s="238" t="s">
        <v>732</v>
      </c>
      <c r="G193" s="236"/>
      <c r="H193" s="237" t="s">
        <v>31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141</v>
      </c>
      <c r="AU193" s="244" t="s">
        <v>20</v>
      </c>
      <c r="AV193" s="14" t="s">
        <v>89</v>
      </c>
      <c r="AW193" s="14" t="s">
        <v>40</v>
      </c>
      <c r="AX193" s="14" t="s">
        <v>81</v>
      </c>
      <c r="AY193" s="244" t="s">
        <v>130</v>
      </c>
    </row>
    <row r="194" s="15" customFormat="1">
      <c r="A194" s="15"/>
      <c r="B194" s="245"/>
      <c r="C194" s="246"/>
      <c r="D194" s="225" t="s">
        <v>141</v>
      </c>
      <c r="E194" s="247" t="s">
        <v>31</v>
      </c>
      <c r="F194" s="248" t="s">
        <v>144</v>
      </c>
      <c r="G194" s="246"/>
      <c r="H194" s="249">
        <v>4211.29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5" t="s">
        <v>141</v>
      </c>
      <c r="AU194" s="255" t="s">
        <v>20</v>
      </c>
      <c r="AV194" s="15" t="s">
        <v>137</v>
      </c>
      <c r="AW194" s="15" t="s">
        <v>40</v>
      </c>
      <c r="AX194" s="15" t="s">
        <v>89</v>
      </c>
      <c r="AY194" s="255" t="s">
        <v>130</v>
      </c>
    </row>
    <row r="195" s="2" customFormat="1" ht="16.5" customHeight="1">
      <c r="A195" s="40"/>
      <c r="B195" s="41"/>
      <c r="C195" s="206" t="s">
        <v>7</v>
      </c>
      <c r="D195" s="206" t="s">
        <v>132</v>
      </c>
      <c r="E195" s="207" t="s">
        <v>292</v>
      </c>
      <c r="F195" s="208" t="s">
        <v>293</v>
      </c>
      <c r="G195" s="209" t="s">
        <v>135</v>
      </c>
      <c r="H195" s="210">
        <v>186.40000000000001</v>
      </c>
      <c r="I195" s="211"/>
      <c r="J195" s="210">
        <f>ROUND(I195*H195,2)</f>
        <v>0</v>
      </c>
      <c r="K195" s="208" t="s">
        <v>31</v>
      </c>
      <c r="L195" s="46"/>
      <c r="M195" s="212" t="s">
        <v>31</v>
      </c>
      <c r="N195" s="213" t="s">
        <v>52</v>
      </c>
      <c r="O195" s="86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6" t="s">
        <v>137</v>
      </c>
      <c r="AT195" s="216" t="s">
        <v>132</v>
      </c>
      <c r="AU195" s="216" t="s">
        <v>20</v>
      </c>
      <c r="AY195" s="18" t="s">
        <v>130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89</v>
      </c>
      <c r="BK195" s="217">
        <f>ROUND(I195*H195,2)</f>
        <v>0</v>
      </c>
      <c r="BL195" s="18" t="s">
        <v>137</v>
      </c>
      <c r="BM195" s="216" t="s">
        <v>294</v>
      </c>
    </row>
    <row r="196" s="13" customFormat="1">
      <c r="A196" s="13"/>
      <c r="B196" s="223"/>
      <c r="C196" s="224"/>
      <c r="D196" s="225" t="s">
        <v>141</v>
      </c>
      <c r="E196" s="226" t="s">
        <v>31</v>
      </c>
      <c r="F196" s="227" t="s">
        <v>733</v>
      </c>
      <c r="G196" s="224"/>
      <c r="H196" s="228">
        <v>186.40000000000001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141</v>
      </c>
      <c r="AU196" s="234" t="s">
        <v>20</v>
      </c>
      <c r="AV196" s="13" t="s">
        <v>20</v>
      </c>
      <c r="AW196" s="13" t="s">
        <v>40</v>
      </c>
      <c r="AX196" s="13" t="s">
        <v>81</v>
      </c>
      <c r="AY196" s="234" t="s">
        <v>130</v>
      </c>
    </row>
    <row r="197" s="14" customFormat="1">
      <c r="A197" s="14"/>
      <c r="B197" s="235"/>
      <c r="C197" s="236"/>
      <c r="D197" s="225" t="s">
        <v>141</v>
      </c>
      <c r="E197" s="237" t="s">
        <v>31</v>
      </c>
      <c r="F197" s="238" t="s">
        <v>734</v>
      </c>
      <c r="G197" s="236"/>
      <c r="H197" s="237" t="s">
        <v>31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141</v>
      </c>
      <c r="AU197" s="244" t="s">
        <v>20</v>
      </c>
      <c r="AV197" s="14" t="s">
        <v>89</v>
      </c>
      <c r="AW197" s="14" t="s">
        <v>40</v>
      </c>
      <c r="AX197" s="14" t="s">
        <v>81</v>
      </c>
      <c r="AY197" s="244" t="s">
        <v>130</v>
      </c>
    </row>
    <row r="198" s="15" customFormat="1">
      <c r="A198" s="15"/>
      <c r="B198" s="245"/>
      <c r="C198" s="246"/>
      <c r="D198" s="225" t="s">
        <v>141</v>
      </c>
      <c r="E198" s="247" t="s">
        <v>31</v>
      </c>
      <c r="F198" s="248" t="s">
        <v>144</v>
      </c>
      <c r="G198" s="246"/>
      <c r="H198" s="249">
        <v>186.40000000000001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5" t="s">
        <v>141</v>
      </c>
      <c r="AU198" s="255" t="s">
        <v>20</v>
      </c>
      <c r="AV198" s="15" t="s">
        <v>137</v>
      </c>
      <c r="AW198" s="15" t="s">
        <v>40</v>
      </c>
      <c r="AX198" s="15" t="s">
        <v>89</v>
      </c>
      <c r="AY198" s="255" t="s">
        <v>130</v>
      </c>
    </row>
    <row r="199" s="2" customFormat="1" ht="16.5" customHeight="1">
      <c r="A199" s="40"/>
      <c r="B199" s="41"/>
      <c r="C199" s="206" t="s">
        <v>278</v>
      </c>
      <c r="D199" s="206" t="s">
        <v>132</v>
      </c>
      <c r="E199" s="207" t="s">
        <v>296</v>
      </c>
      <c r="F199" s="208" t="s">
        <v>297</v>
      </c>
      <c r="G199" s="209" t="s">
        <v>135</v>
      </c>
      <c r="H199" s="210">
        <v>1000</v>
      </c>
      <c r="I199" s="211"/>
      <c r="J199" s="210">
        <f>ROUND(I199*H199,2)</f>
        <v>0</v>
      </c>
      <c r="K199" s="208" t="s">
        <v>136</v>
      </c>
      <c r="L199" s="46"/>
      <c r="M199" s="212" t="s">
        <v>31</v>
      </c>
      <c r="N199" s="213" t="s">
        <v>52</v>
      </c>
      <c r="O199" s="86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6" t="s">
        <v>137</v>
      </c>
      <c r="AT199" s="216" t="s">
        <v>132</v>
      </c>
      <c r="AU199" s="216" t="s">
        <v>20</v>
      </c>
      <c r="AY199" s="18" t="s">
        <v>130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89</v>
      </c>
      <c r="BK199" s="217">
        <f>ROUND(I199*H199,2)</f>
        <v>0</v>
      </c>
      <c r="BL199" s="18" t="s">
        <v>137</v>
      </c>
      <c r="BM199" s="216" t="s">
        <v>298</v>
      </c>
    </row>
    <row r="200" s="2" customFormat="1">
      <c r="A200" s="40"/>
      <c r="B200" s="41"/>
      <c r="C200" s="42"/>
      <c r="D200" s="218" t="s">
        <v>139</v>
      </c>
      <c r="E200" s="42"/>
      <c r="F200" s="219" t="s">
        <v>299</v>
      </c>
      <c r="G200" s="42"/>
      <c r="H200" s="42"/>
      <c r="I200" s="220"/>
      <c r="J200" s="42"/>
      <c r="K200" s="42"/>
      <c r="L200" s="46"/>
      <c r="M200" s="221"/>
      <c r="N200" s="22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139</v>
      </c>
      <c r="AU200" s="18" t="s">
        <v>20</v>
      </c>
    </row>
    <row r="201" s="13" customFormat="1">
      <c r="A201" s="13"/>
      <c r="B201" s="223"/>
      <c r="C201" s="224"/>
      <c r="D201" s="225" t="s">
        <v>141</v>
      </c>
      <c r="E201" s="226" t="s">
        <v>31</v>
      </c>
      <c r="F201" s="227" t="s">
        <v>698</v>
      </c>
      <c r="G201" s="224"/>
      <c r="H201" s="228">
        <v>1000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141</v>
      </c>
      <c r="AU201" s="234" t="s">
        <v>20</v>
      </c>
      <c r="AV201" s="13" t="s">
        <v>20</v>
      </c>
      <c r="AW201" s="13" t="s">
        <v>40</v>
      </c>
      <c r="AX201" s="13" t="s">
        <v>81</v>
      </c>
      <c r="AY201" s="234" t="s">
        <v>130</v>
      </c>
    </row>
    <row r="202" s="14" customFormat="1">
      <c r="A202" s="14"/>
      <c r="B202" s="235"/>
      <c r="C202" s="236"/>
      <c r="D202" s="225" t="s">
        <v>141</v>
      </c>
      <c r="E202" s="237" t="s">
        <v>31</v>
      </c>
      <c r="F202" s="238" t="s">
        <v>300</v>
      </c>
      <c r="G202" s="236"/>
      <c r="H202" s="237" t="s">
        <v>31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141</v>
      </c>
      <c r="AU202" s="244" t="s">
        <v>20</v>
      </c>
      <c r="AV202" s="14" t="s">
        <v>89</v>
      </c>
      <c r="AW202" s="14" t="s">
        <v>40</v>
      </c>
      <c r="AX202" s="14" t="s">
        <v>81</v>
      </c>
      <c r="AY202" s="244" t="s">
        <v>130</v>
      </c>
    </row>
    <row r="203" s="15" customFormat="1">
      <c r="A203" s="15"/>
      <c r="B203" s="245"/>
      <c r="C203" s="246"/>
      <c r="D203" s="225" t="s">
        <v>141</v>
      </c>
      <c r="E203" s="247" t="s">
        <v>31</v>
      </c>
      <c r="F203" s="248" t="s">
        <v>144</v>
      </c>
      <c r="G203" s="246"/>
      <c r="H203" s="249">
        <v>1000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141</v>
      </c>
      <c r="AU203" s="255" t="s">
        <v>20</v>
      </c>
      <c r="AV203" s="15" t="s">
        <v>137</v>
      </c>
      <c r="AW203" s="15" t="s">
        <v>40</v>
      </c>
      <c r="AX203" s="15" t="s">
        <v>89</v>
      </c>
      <c r="AY203" s="255" t="s">
        <v>130</v>
      </c>
    </row>
    <row r="204" s="2" customFormat="1" ht="24.15" customHeight="1">
      <c r="A204" s="40"/>
      <c r="B204" s="41"/>
      <c r="C204" s="206" t="s">
        <v>283</v>
      </c>
      <c r="D204" s="206" t="s">
        <v>132</v>
      </c>
      <c r="E204" s="207" t="s">
        <v>735</v>
      </c>
      <c r="F204" s="208" t="s">
        <v>736</v>
      </c>
      <c r="G204" s="209" t="s">
        <v>135</v>
      </c>
      <c r="H204" s="210">
        <v>40.899999999999999</v>
      </c>
      <c r="I204" s="211"/>
      <c r="J204" s="210">
        <f>ROUND(I204*H204,2)</f>
        <v>0</v>
      </c>
      <c r="K204" s="208" t="s">
        <v>136</v>
      </c>
      <c r="L204" s="46"/>
      <c r="M204" s="212" t="s">
        <v>31</v>
      </c>
      <c r="N204" s="213" t="s">
        <v>52</v>
      </c>
      <c r="O204" s="86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6" t="s">
        <v>137</v>
      </c>
      <c r="AT204" s="216" t="s">
        <v>132</v>
      </c>
      <c r="AU204" s="216" t="s">
        <v>20</v>
      </c>
      <c r="AY204" s="18" t="s">
        <v>130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89</v>
      </c>
      <c r="BK204" s="217">
        <f>ROUND(I204*H204,2)</f>
        <v>0</v>
      </c>
      <c r="BL204" s="18" t="s">
        <v>137</v>
      </c>
      <c r="BM204" s="216" t="s">
        <v>737</v>
      </c>
    </row>
    <row r="205" s="2" customFormat="1">
      <c r="A205" s="40"/>
      <c r="B205" s="41"/>
      <c r="C205" s="42"/>
      <c r="D205" s="218" t="s">
        <v>139</v>
      </c>
      <c r="E205" s="42"/>
      <c r="F205" s="219" t="s">
        <v>738</v>
      </c>
      <c r="G205" s="42"/>
      <c r="H205" s="42"/>
      <c r="I205" s="220"/>
      <c r="J205" s="42"/>
      <c r="K205" s="42"/>
      <c r="L205" s="46"/>
      <c r="M205" s="221"/>
      <c r="N205" s="22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139</v>
      </c>
      <c r="AU205" s="18" t="s">
        <v>20</v>
      </c>
    </row>
    <row r="206" s="13" customFormat="1">
      <c r="A206" s="13"/>
      <c r="B206" s="223"/>
      <c r="C206" s="224"/>
      <c r="D206" s="225" t="s">
        <v>141</v>
      </c>
      <c r="E206" s="226" t="s">
        <v>31</v>
      </c>
      <c r="F206" s="227" t="s">
        <v>726</v>
      </c>
      <c r="G206" s="224"/>
      <c r="H206" s="228">
        <v>40.899999999999999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141</v>
      </c>
      <c r="AU206" s="234" t="s">
        <v>20</v>
      </c>
      <c r="AV206" s="13" t="s">
        <v>20</v>
      </c>
      <c r="AW206" s="13" t="s">
        <v>40</v>
      </c>
      <c r="AX206" s="13" t="s">
        <v>81</v>
      </c>
      <c r="AY206" s="234" t="s">
        <v>130</v>
      </c>
    </row>
    <row r="207" s="14" customFormat="1">
      <c r="A207" s="14"/>
      <c r="B207" s="235"/>
      <c r="C207" s="236"/>
      <c r="D207" s="225" t="s">
        <v>141</v>
      </c>
      <c r="E207" s="237" t="s">
        <v>31</v>
      </c>
      <c r="F207" s="238" t="s">
        <v>739</v>
      </c>
      <c r="G207" s="236"/>
      <c r="H207" s="237" t="s">
        <v>31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141</v>
      </c>
      <c r="AU207" s="244" t="s">
        <v>20</v>
      </c>
      <c r="AV207" s="14" t="s">
        <v>89</v>
      </c>
      <c r="AW207" s="14" t="s">
        <v>40</v>
      </c>
      <c r="AX207" s="14" t="s">
        <v>81</v>
      </c>
      <c r="AY207" s="244" t="s">
        <v>130</v>
      </c>
    </row>
    <row r="208" s="15" customFormat="1">
      <c r="A208" s="15"/>
      <c r="B208" s="245"/>
      <c r="C208" s="246"/>
      <c r="D208" s="225" t="s">
        <v>141</v>
      </c>
      <c r="E208" s="247" t="s">
        <v>31</v>
      </c>
      <c r="F208" s="248" t="s">
        <v>144</v>
      </c>
      <c r="G208" s="246"/>
      <c r="H208" s="249">
        <v>40.899999999999999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141</v>
      </c>
      <c r="AU208" s="255" t="s">
        <v>20</v>
      </c>
      <c r="AV208" s="15" t="s">
        <v>137</v>
      </c>
      <c r="AW208" s="15" t="s">
        <v>40</v>
      </c>
      <c r="AX208" s="15" t="s">
        <v>89</v>
      </c>
      <c r="AY208" s="255" t="s">
        <v>130</v>
      </c>
    </row>
    <row r="209" s="2" customFormat="1" ht="24.15" customHeight="1">
      <c r="A209" s="40"/>
      <c r="B209" s="41"/>
      <c r="C209" s="206" t="s">
        <v>285</v>
      </c>
      <c r="D209" s="206" t="s">
        <v>132</v>
      </c>
      <c r="E209" s="207" t="s">
        <v>740</v>
      </c>
      <c r="F209" s="208" t="s">
        <v>741</v>
      </c>
      <c r="G209" s="209" t="s">
        <v>135</v>
      </c>
      <c r="H209" s="210">
        <v>4211.29</v>
      </c>
      <c r="I209" s="211"/>
      <c r="J209" s="210">
        <f>ROUND(I209*H209,2)</f>
        <v>0</v>
      </c>
      <c r="K209" s="208" t="s">
        <v>31</v>
      </c>
      <c r="L209" s="46"/>
      <c r="M209" s="212" t="s">
        <v>31</v>
      </c>
      <c r="N209" s="213" t="s">
        <v>52</v>
      </c>
      <c r="O209" s="86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6" t="s">
        <v>137</v>
      </c>
      <c r="AT209" s="216" t="s">
        <v>132</v>
      </c>
      <c r="AU209" s="216" t="s">
        <v>20</v>
      </c>
      <c r="AY209" s="18" t="s">
        <v>130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89</v>
      </c>
      <c r="BK209" s="217">
        <f>ROUND(I209*H209,2)</f>
        <v>0</v>
      </c>
      <c r="BL209" s="18" t="s">
        <v>137</v>
      </c>
      <c r="BM209" s="216" t="s">
        <v>742</v>
      </c>
    </row>
    <row r="210" s="13" customFormat="1">
      <c r="A210" s="13"/>
      <c r="B210" s="223"/>
      <c r="C210" s="224"/>
      <c r="D210" s="225" t="s">
        <v>141</v>
      </c>
      <c r="E210" s="226" t="s">
        <v>31</v>
      </c>
      <c r="F210" s="227" t="s">
        <v>694</v>
      </c>
      <c r="G210" s="224"/>
      <c r="H210" s="228">
        <v>4211.29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141</v>
      </c>
      <c r="AU210" s="234" t="s">
        <v>20</v>
      </c>
      <c r="AV210" s="13" t="s">
        <v>20</v>
      </c>
      <c r="AW210" s="13" t="s">
        <v>40</v>
      </c>
      <c r="AX210" s="13" t="s">
        <v>81</v>
      </c>
      <c r="AY210" s="234" t="s">
        <v>130</v>
      </c>
    </row>
    <row r="211" s="14" customFormat="1">
      <c r="A211" s="14"/>
      <c r="B211" s="235"/>
      <c r="C211" s="236"/>
      <c r="D211" s="225" t="s">
        <v>141</v>
      </c>
      <c r="E211" s="237" t="s">
        <v>31</v>
      </c>
      <c r="F211" s="238" t="s">
        <v>282</v>
      </c>
      <c r="G211" s="236"/>
      <c r="H211" s="237" t="s">
        <v>31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141</v>
      </c>
      <c r="AU211" s="244" t="s">
        <v>20</v>
      </c>
      <c r="AV211" s="14" t="s">
        <v>89</v>
      </c>
      <c r="AW211" s="14" t="s">
        <v>40</v>
      </c>
      <c r="AX211" s="14" t="s">
        <v>81</v>
      </c>
      <c r="AY211" s="244" t="s">
        <v>130</v>
      </c>
    </row>
    <row r="212" s="15" customFormat="1">
      <c r="A212" s="15"/>
      <c r="B212" s="245"/>
      <c r="C212" s="246"/>
      <c r="D212" s="225" t="s">
        <v>141</v>
      </c>
      <c r="E212" s="247" t="s">
        <v>31</v>
      </c>
      <c r="F212" s="248" t="s">
        <v>144</v>
      </c>
      <c r="G212" s="246"/>
      <c r="H212" s="249">
        <v>4211.29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141</v>
      </c>
      <c r="AU212" s="255" t="s">
        <v>20</v>
      </c>
      <c r="AV212" s="15" t="s">
        <v>137</v>
      </c>
      <c r="AW212" s="15" t="s">
        <v>40</v>
      </c>
      <c r="AX212" s="15" t="s">
        <v>89</v>
      </c>
      <c r="AY212" s="255" t="s">
        <v>130</v>
      </c>
    </row>
    <row r="213" s="2" customFormat="1" ht="24.15" customHeight="1">
      <c r="A213" s="40"/>
      <c r="B213" s="41"/>
      <c r="C213" s="206" t="s">
        <v>291</v>
      </c>
      <c r="D213" s="206" t="s">
        <v>132</v>
      </c>
      <c r="E213" s="207" t="s">
        <v>740</v>
      </c>
      <c r="F213" s="208" t="s">
        <v>741</v>
      </c>
      <c r="G213" s="209" t="s">
        <v>135</v>
      </c>
      <c r="H213" s="210">
        <v>186.40000000000001</v>
      </c>
      <c r="I213" s="211"/>
      <c r="J213" s="210">
        <f>ROUND(I213*H213,2)</f>
        <v>0</v>
      </c>
      <c r="K213" s="208" t="s">
        <v>31</v>
      </c>
      <c r="L213" s="46"/>
      <c r="M213" s="212" t="s">
        <v>31</v>
      </c>
      <c r="N213" s="213" t="s">
        <v>52</v>
      </c>
      <c r="O213" s="86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6" t="s">
        <v>137</v>
      </c>
      <c r="AT213" s="216" t="s">
        <v>132</v>
      </c>
      <c r="AU213" s="216" t="s">
        <v>20</v>
      </c>
      <c r="AY213" s="18" t="s">
        <v>130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89</v>
      </c>
      <c r="BK213" s="217">
        <f>ROUND(I213*H213,2)</f>
        <v>0</v>
      </c>
      <c r="BL213" s="18" t="s">
        <v>137</v>
      </c>
      <c r="BM213" s="216" t="s">
        <v>743</v>
      </c>
    </row>
    <row r="214" s="13" customFormat="1">
      <c r="A214" s="13"/>
      <c r="B214" s="223"/>
      <c r="C214" s="224"/>
      <c r="D214" s="225" t="s">
        <v>141</v>
      </c>
      <c r="E214" s="226" t="s">
        <v>31</v>
      </c>
      <c r="F214" s="227" t="s">
        <v>733</v>
      </c>
      <c r="G214" s="224"/>
      <c r="H214" s="228">
        <v>186.40000000000001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141</v>
      </c>
      <c r="AU214" s="234" t="s">
        <v>20</v>
      </c>
      <c r="AV214" s="13" t="s">
        <v>20</v>
      </c>
      <c r="AW214" s="13" t="s">
        <v>40</v>
      </c>
      <c r="AX214" s="13" t="s">
        <v>81</v>
      </c>
      <c r="AY214" s="234" t="s">
        <v>130</v>
      </c>
    </row>
    <row r="215" s="14" customFormat="1">
      <c r="A215" s="14"/>
      <c r="B215" s="235"/>
      <c r="C215" s="236"/>
      <c r="D215" s="225" t="s">
        <v>141</v>
      </c>
      <c r="E215" s="237" t="s">
        <v>31</v>
      </c>
      <c r="F215" s="238" t="s">
        <v>744</v>
      </c>
      <c r="G215" s="236"/>
      <c r="H215" s="237" t="s">
        <v>31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141</v>
      </c>
      <c r="AU215" s="244" t="s">
        <v>20</v>
      </c>
      <c r="AV215" s="14" t="s">
        <v>89</v>
      </c>
      <c r="AW215" s="14" t="s">
        <v>40</v>
      </c>
      <c r="AX215" s="14" t="s">
        <v>81</v>
      </c>
      <c r="AY215" s="244" t="s">
        <v>130</v>
      </c>
    </row>
    <row r="216" s="15" customFormat="1">
      <c r="A216" s="15"/>
      <c r="B216" s="245"/>
      <c r="C216" s="246"/>
      <c r="D216" s="225" t="s">
        <v>141</v>
      </c>
      <c r="E216" s="247" t="s">
        <v>31</v>
      </c>
      <c r="F216" s="248" t="s">
        <v>144</v>
      </c>
      <c r="G216" s="246"/>
      <c r="H216" s="249">
        <v>186.40000000000001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5" t="s">
        <v>141</v>
      </c>
      <c r="AU216" s="255" t="s">
        <v>20</v>
      </c>
      <c r="AV216" s="15" t="s">
        <v>137</v>
      </c>
      <c r="AW216" s="15" t="s">
        <v>40</v>
      </c>
      <c r="AX216" s="15" t="s">
        <v>89</v>
      </c>
      <c r="AY216" s="255" t="s">
        <v>130</v>
      </c>
    </row>
    <row r="217" s="2" customFormat="1" ht="24.15" customHeight="1">
      <c r="A217" s="40"/>
      <c r="B217" s="41"/>
      <c r="C217" s="206" t="s">
        <v>295</v>
      </c>
      <c r="D217" s="206" t="s">
        <v>132</v>
      </c>
      <c r="E217" s="207" t="s">
        <v>745</v>
      </c>
      <c r="F217" s="208" t="s">
        <v>746</v>
      </c>
      <c r="G217" s="209" t="s">
        <v>135</v>
      </c>
      <c r="H217" s="210">
        <v>1000</v>
      </c>
      <c r="I217" s="211"/>
      <c r="J217" s="210">
        <f>ROUND(I217*H217,2)</f>
        <v>0</v>
      </c>
      <c r="K217" s="208" t="s">
        <v>136</v>
      </c>
      <c r="L217" s="46"/>
      <c r="M217" s="212" t="s">
        <v>31</v>
      </c>
      <c r="N217" s="213" t="s">
        <v>52</v>
      </c>
      <c r="O217" s="86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6" t="s">
        <v>137</v>
      </c>
      <c r="AT217" s="216" t="s">
        <v>132</v>
      </c>
      <c r="AU217" s="216" t="s">
        <v>20</v>
      </c>
      <c r="AY217" s="18" t="s">
        <v>130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89</v>
      </c>
      <c r="BK217" s="217">
        <f>ROUND(I217*H217,2)</f>
        <v>0</v>
      </c>
      <c r="BL217" s="18" t="s">
        <v>137</v>
      </c>
      <c r="BM217" s="216" t="s">
        <v>747</v>
      </c>
    </row>
    <row r="218" s="2" customFormat="1">
      <c r="A218" s="40"/>
      <c r="B218" s="41"/>
      <c r="C218" s="42"/>
      <c r="D218" s="218" t="s">
        <v>139</v>
      </c>
      <c r="E218" s="42"/>
      <c r="F218" s="219" t="s">
        <v>748</v>
      </c>
      <c r="G218" s="42"/>
      <c r="H218" s="42"/>
      <c r="I218" s="220"/>
      <c r="J218" s="42"/>
      <c r="K218" s="42"/>
      <c r="L218" s="46"/>
      <c r="M218" s="221"/>
      <c r="N218" s="22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139</v>
      </c>
      <c r="AU218" s="18" t="s">
        <v>20</v>
      </c>
    </row>
    <row r="219" s="13" customFormat="1">
      <c r="A219" s="13"/>
      <c r="B219" s="223"/>
      <c r="C219" s="224"/>
      <c r="D219" s="225" t="s">
        <v>141</v>
      </c>
      <c r="E219" s="226" t="s">
        <v>31</v>
      </c>
      <c r="F219" s="227" t="s">
        <v>698</v>
      </c>
      <c r="G219" s="224"/>
      <c r="H219" s="228">
        <v>1000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141</v>
      </c>
      <c r="AU219" s="234" t="s">
        <v>20</v>
      </c>
      <c r="AV219" s="13" t="s">
        <v>20</v>
      </c>
      <c r="AW219" s="13" t="s">
        <v>40</v>
      </c>
      <c r="AX219" s="13" t="s">
        <v>81</v>
      </c>
      <c r="AY219" s="234" t="s">
        <v>130</v>
      </c>
    </row>
    <row r="220" s="14" customFormat="1">
      <c r="A220" s="14"/>
      <c r="B220" s="235"/>
      <c r="C220" s="236"/>
      <c r="D220" s="225" t="s">
        <v>141</v>
      </c>
      <c r="E220" s="237" t="s">
        <v>31</v>
      </c>
      <c r="F220" s="238" t="s">
        <v>254</v>
      </c>
      <c r="G220" s="236"/>
      <c r="H220" s="237" t="s">
        <v>31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141</v>
      </c>
      <c r="AU220" s="244" t="s">
        <v>20</v>
      </c>
      <c r="AV220" s="14" t="s">
        <v>89</v>
      </c>
      <c r="AW220" s="14" t="s">
        <v>40</v>
      </c>
      <c r="AX220" s="14" t="s">
        <v>81</v>
      </c>
      <c r="AY220" s="244" t="s">
        <v>130</v>
      </c>
    </row>
    <row r="221" s="15" customFormat="1">
      <c r="A221" s="15"/>
      <c r="B221" s="245"/>
      <c r="C221" s="246"/>
      <c r="D221" s="225" t="s">
        <v>141</v>
      </c>
      <c r="E221" s="247" t="s">
        <v>31</v>
      </c>
      <c r="F221" s="248" t="s">
        <v>144</v>
      </c>
      <c r="G221" s="246"/>
      <c r="H221" s="249">
        <v>1000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5" t="s">
        <v>141</v>
      </c>
      <c r="AU221" s="255" t="s">
        <v>20</v>
      </c>
      <c r="AV221" s="15" t="s">
        <v>137</v>
      </c>
      <c r="AW221" s="15" t="s">
        <v>40</v>
      </c>
      <c r="AX221" s="15" t="s">
        <v>89</v>
      </c>
      <c r="AY221" s="255" t="s">
        <v>130</v>
      </c>
    </row>
    <row r="222" s="2" customFormat="1" ht="24.15" customHeight="1">
      <c r="A222" s="40"/>
      <c r="B222" s="41"/>
      <c r="C222" s="206" t="s">
        <v>301</v>
      </c>
      <c r="D222" s="206" t="s">
        <v>132</v>
      </c>
      <c r="E222" s="207" t="s">
        <v>320</v>
      </c>
      <c r="F222" s="208" t="s">
        <v>321</v>
      </c>
      <c r="G222" s="209" t="s">
        <v>135</v>
      </c>
      <c r="H222" s="210">
        <v>12.800000000000001</v>
      </c>
      <c r="I222" s="211"/>
      <c r="J222" s="210">
        <f>ROUND(I222*H222,2)</f>
        <v>0</v>
      </c>
      <c r="K222" s="208" t="s">
        <v>136</v>
      </c>
      <c r="L222" s="46"/>
      <c r="M222" s="212" t="s">
        <v>31</v>
      </c>
      <c r="N222" s="213" t="s">
        <v>52</v>
      </c>
      <c r="O222" s="86"/>
      <c r="P222" s="214">
        <f>O222*H222</f>
        <v>0</v>
      </c>
      <c r="Q222" s="214">
        <v>0.15140000000000001</v>
      </c>
      <c r="R222" s="214">
        <f>Q222*H222</f>
        <v>1.9379200000000001</v>
      </c>
      <c r="S222" s="214">
        <v>0</v>
      </c>
      <c r="T222" s="21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6" t="s">
        <v>137</v>
      </c>
      <c r="AT222" s="216" t="s">
        <v>132</v>
      </c>
      <c r="AU222" s="216" t="s">
        <v>20</v>
      </c>
      <c r="AY222" s="18" t="s">
        <v>130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89</v>
      </c>
      <c r="BK222" s="217">
        <f>ROUND(I222*H222,2)</f>
        <v>0</v>
      </c>
      <c r="BL222" s="18" t="s">
        <v>137</v>
      </c>
      <c r="BM222" s="216" t="s">
        <v>322</v>
      </c>
    </row>
    <row r="223" s="2" customFormat="1">
      <c r="A223" s="40"/>
      <c r="B223" s="41"/>
      <c r="C223" s="42"/>
      <c r="D223" s="218" t="s">
        <v>139</v>
      </c>
      <c r="E223" s="42"/>
      <c r="F223" s="219" t="s">
        <v>323</v>
      </c>
      <c r="G223" s="42"/>
      <c r="H223" s="42"/>
      <c r="I223" s="220"/>
      <c r="J223" s="42"/>
      <c r="K223" s="42"/>
      <c r="L223" s="46"/>
      <c r="M223" s="221"/>
      <c r="N223" s="22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139</v>
      </c>
      <c r="AU223" s="18" t="s">
        <v>20</v>
      </c>
    </row>
    <row r="224" s="13" customFormat="1">
      <c r="A224" s="13"/>
      <c r="B224" s="223"/>
      <c r="C224" s="224"/>
      <c r="D224" s="225" t="s">
        <v>141</v>
      </c>
      <c r="E224" s="226" t="s">
        <v>31</v>
      </c>
      <c r="F224" s="227" t="s">
        <v>715</v>
      </c>
      <c r="G224" s="224"/>
      <c r="H224" s="228">
        <v>12.800000000000001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141</v>
      </c>
      <c r="AU224" s="234" t="s">
        <v>20</v>
      </c>
      <c r="AV224" s="13" t="s">
        <v>20</v>
      </c>
      <c r="AW224" s="13" t="s">
        <v>40</v>
      </c>
      <c r="AX224" s="13" t="s">
        <v>81</v>
      </c>
      <c r="AY224" s="234" t="s">
        <v>130</v>
      </c>
    </row>
    <row r="225" s="14" customFormat="1">
      <c r="A225" s="14"/>
      <c r="B225" s="235"/>
      <c r="C225" s="236"/>
      <c r="D225" s="225" t="s">
        <v>141</v>
      </c>
      <c r="E225" s="237" t="s">
        <v>31</v>
      </c>
      <c r="F225" s="238" t="s">
        <v>268</v>
      </c>
      <c r="G225" s="236"/>
      <c r="H225" s="237" t="s">
        <v>31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141</v>
      </c>
      <c r="AU225" s="244" t="s">
        <v>20</v>
      </c>
      <c r="AV225" s="14" t="s">
        <v>89</v>
      </c>
      <c r="AW225" s="14" t="s">
        <v>40</v>
      </c>
      <c r="AX225" s="14" t="s">
        <v>81</v>
      </c>
      <c r="AY225" s="244" t="s">
        <v>130</v>
      </c>
    </row>
    <row r="226" s="15" customFormat="1">
      <c r="A226" s="15"/>
      <c r="B226" s="245"/>
      <c r="C226" s="246"/>
      <c r="D226" s="225" t="s">
        <v>141</v>
      </c>
      <c r="E226" s="247" t="s">
        <v>31</v>
      </c>
      <c r="F226" s="248" t="s">
        <v>144</v>
      </c>
      <c r="G226" s="246"/>
      <c r="H226" s="249">
        <v>12.800000000000001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141</v>
      </c>
      <c r="AU226" s="255" t="s">
        <v>20</v>
      </c>
      <c r="AV226" s="15" t="s">
        <v>137</v>
      </c>
      <c r="AW226" s="15" t="s">
        <v>40</v>
      </c>
      <c r="AX226" s="15" t="s">
        <v>89</v>
      </c>
      <c r="AY226" s="255" t="s">
        <v>130</v>
      </c>
    </row>
    <row r="227" s="12" customFormat="1" ht="22.8" customHeight="1">
      <c r="A227" s="12"/>
      <c r="B227" s="190"/>
      <c r="C227" s="191"/>
      <c r="D227" s="192" t="s">
        <v>80</v>
      </c>
      <c r="E227" s="204" t="s">
        <v>198</v>
      </c>
      <c r="F227" s="204" t="s">
        <v>324</v>
      </c>
      <c r="G227" s="191"/>
      <c r="H227" s="191"/>
      <c r="I227" s="194"/>
      <c r="J227" s="205">
        <f>BK227</f>
        <v>0</v>
      </c>
      <c r="K227" s="191"/>
      <c r="L227" s="196"/>
      <c r="M227" s="197"/>
      <c r="N227" s="198"/>
      <c r="O227" s="198"/>
      <c r="P227" s="199">
        <f>SUM(P228:P329)</f>
        <v>0</v>
      </c>
      <c r="Q227" s="198"/>
      <c r="R227" s="199">
        <f>SUM(R228:R329)</f>
        <v>38.890160000000002</v>
      </c>
      <c r="S227" s="198"/>
      <c r="T227" s="200">
        <f>SUM(T228:T329)</f>
        <v>156.512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1" t="s">
        <v>89</v>
      </c>
      <c r="AT227" s="202" t="s">
        <v>80</v>
      </c>
      <c r="AU227" s="202" t="s">
        <v>89</v>
      </c>
      <c r="AY227" s="201" t="s">
        <v>130</v>
      </c>
      <c r="BK227" s="203">
        <f>SUM(BK228:BK329)</f>
        <v>0</v>
      </c>
    </row>
    <row r="228" s="2" customFormat="1" ht="21.75" customHeight="1">
      <c r="A228" s="40"/>
      <c r="B228" s="41"/>
      <c r="C228" s="206" t="s">
        <v>307</v>
      </c>
      <c r="D228" s="206" t="s">
        <v>132</v>
      </c>
      <c r="E228" s="207" t="s">
        <v>326</v>
      </c>
      <c r="F228" s="208" t="s">
        <v>327</v>
      </c>
      <c r="G228" s="209" t="s">
        <v>328</v>
      </c>
      <c r="H228" s="210">
        <v>4</v>
      </c>
      <c r="I228" s="211"/>
      <c r="J228" s="210">
        <f>ROUND(I228*H228,2)</f>
        <v>0</v>
      </c>
      <c r="K228" s="208" t="s">
        <v>136</v>
      </c>
      <c r="L228" s="46"/>
      <c r="M228" s="212" t="s">
        <v>31</v>
      </c>
      <c r="N228" s="213" t="s">
        <v>52</v>
      </c>
      <c r="O228" s="86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6" t="s">
        <v>137</v>
      </c>
      <c r="AT228" s="216" t="s">
        <v>132</v>
      </c>
      <c r="AU228" s="216" t="s">
        <v>20</v>
      </c>
      <c r="AY228" s="18" t="s">
        <v>130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89</v>
      </c>
      <c r="BK228" s="217">
        <f>ROUND(I228*H228,2)</f>
        <v>0</v>
      </c>
      <c r="BL228" s="18" t="s">
        <v>137</v>
      </c>
      <c r="BM228" s="216" t="s">
        <v>749</v>
      </c>
    </row>
    <row r="229" s="2" customFormat="1">
      <c r="A229" s="40"/>
      <c r="B229" s="41"/>
      <c r="C229" s="42"/>
      <c r="D229" s="218" t="s">
        <v>139</v>
      </c>
      <c r="E229" s="42"/>
      <c r="F229" s="219" t="s">
        <v>330</v>
      </c>
      <c r="G229" s="42"/>
      <c r="H229" s="42"/>
      <c r="I229" s="220"/>
      <c r="J229" s="42"/>
      <c r="K229" s="42"/>
      <c r="L229" s="46"/>
      <c r="M229" s="221"/>
      <c r="N229" s="22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139</v>
      </c>
      <c r="AU229" s="18" t="s">
        <v>20</v>
      </c>
    </row>
    <row r="230" s="13" customFormat="1">
      <c r="A230" s="13"/>
      <c r="B230" s="223"/>
      <c r="C230" s="224"/>
      <c r="D230" s="225" t="s">
        <v>141</v>
      </c>
      <c r="E230" s="226" t="s">
        <v>31</v>
      </c>
      <c r="F230" s="227" t="s">
        <v>137</v>
      </c>
      <c r="G230" s="224"/>
      <c r="H230" s="228">
        <v>4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141</v>
      </c>
      <c r="AU230" s="234" t="s">
        <v>20</v>
      </c>
      <c r="AV230" s="13" t="s">
        <v>20</v>
      </c>
      <c r="AW230" s="13" t="s">
        <v>40</v>
      </c>
      <c r="AX230" s="13" t="s">
        <v>81</v>
      </c>
      <c r="AY230" s="234" t="s">
        <v>130</v>
      </c>
    </row>
    <row r="231" s="14" customFormat="1">
      <c r="A231" s="14"/>
      <c r="B231" s="235"/>
      <c r="C231" s="236"/>
      <c r="D231" s="225" t="s">
        <v>141</v>
      </c>
      <c r="E231" s="237" t="s">
        <v>31</v>
      </c>
      <c r="F231" s="238" t="s">
        <v>204</v>
      </c>
      <c r="G231" s="236"/>
      <c r="H231" s="237" t="s">
        <v>31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141</v>
      </c>
      <c r="AU231" s="244" t="s">
        <v>20</v>
      </c>
      <c r="AV231" s="14" t="s">
        <v>89</v>
      </c>
      <c r="AW231" s="14" t="s">
        <v>40</v>
      </c>
      <c r="AX231" s="14" t="s">
        <v>81</v>
      </c>
      <c r="AY231" s="244" t="s">
        <v>130</v>
      </c>
    </row>
    <row r="232" s="15" customFormat="1">
      <c r="A232" s="15"/>
      <c r="B232" s="245"/>
      <c r="C232" s="246"/>
      <c r="D232" s="225" t="s">
        <v>141</v>
      </c>
      <c r="E232" s="247" t="s">
        <v>31</v>
      </c>
      <c r="F232" s="248" t="s">
        <v>144</v>
      </c>
      <c r="G232" s="246"/>
      <c r="H232" s="249">
        <v>4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5" t="s">
        <v>141</v>
      </c>
      <c r="AU232" s="255" t="s">
        <v>20</v>
      </c>
      <c r="AV232" s="15" t="s">
        <v>137</v>
      </c>
      <c r="AW232" s="15" t="s">
        <v>40</v>
      </c>
      <c r="AX232" s="15" t="s">
        <v>89</v>
      </c>
      <c r="AY232" s="255" t="s">
        <v>130</v>
      </c>
    </row>
    <row r="233" s="2" customFormat="1" ht="16.5" customHeight="1">
      <c r="A233" s="40"/>
      <c r="B233" s="41"/>
      <c r="C233" s="256" t="s">
        <v>309</v>
      </c>
      <c r="D233" s="256" t="s">
        <v>219</v>
      </c>
      <c r="E233" s="257" t="s">
        <v>336</v>
      </c>
      <c r="F233" s="258" t="s">
        <v>750</v>
      </c>
      <c r="G233" s="259" t="s">
        <v>328</v>
      </c>
      <c r="H233" s="260">
        <v>4</v>
      </c>
      <c r="I233" s="261"/>
      <c r="J233" s="260">
        <f>ROUND(I233*H233,2)</f>
        <v>0</v>
      </c>
      <c r="K233" s="258" t="s">
        <v>31</v>
      </c>
      <c r="L233" s="262"/>
      <c r="M233" s="263" t="s">
        <v>31</v>
      </c>
      <c r="N233" s="264" t="s">
        <v>52</v>
      </c>
      <c r="O233" s="86"/>
      <c r="P233" s="214">
        <f>O233*H233</f>
        <v>0</v>
      </c>
      <c r="Q233" s="214">
        <v>0.0020999999999999999</v>
      </c>
      <c r="R233" s="214">
        <f>Q233*H233</f>
        <v>0.0083999999999999995</v>
      </c>
      <c r="S233" s="214">
        <v>0</v>
      </c>
      <c r="T233" s="21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6" t="s">
        <v>192</v>
      </c>
      <c r="AT233" s="216" t="s">
        <v>219</v>
      </c>
      <c r="AU233" s="216" t="s">
        <v>20</v>
      </c>
      <c r="AY233" s="18" t="s">
        <v>130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89</v>
      </c>
      <c r="BK233" s="217">
        <f>ROUND(I233*H233,2)</f>
        <v>0</v>
      </c>
      <c r="BL233" s="18" t="s">
        <v>137</v>
      </c>
      <c r="BM233" s="216" t="s">
        <v>751</v>
      </c>
    </row>
    <row r="234" s="2" customFormat="1" ht="16.5" customHeight="1">
      <c r="A234" s="40"/>
      <c r="B234" s="41"/>
      <c r="C234" s="206" t="s">
        <v>313</v>
      </c>
      <c r="D234" s="206" t="s">
        <v>132</v>
      </c>
      <c r="E234" s="207" t="s">
        <v>340</v>
      </c>
      <c r="F234" s="208" t="s">
        <v>341</v>
      </c>
      <c r="G234" s="209" t="s">
        <v>342</v>
      </c>
      <c r="H234" s="210">
        <v>416.39999999999998</v>
      </c>
      <c r="I234" s="211"/>
      <c r="J234" s="210">
        <f>ROUND(I234*H234,2)</f>
        <v>0</v>
      </c>
      <c r="K234" s="208" t="s">
        <v>136</v>
      </c>
      <c r="L234" s="46"/>
      <c r="M234" s="212" t="s">
        <v>31</v>
      </c>
      <c r="N234" s="213" t="s">
        <v>52</v>
      </c>
      <c r="O234" s="86"/>
      <c r="P234" s="214">
        <f>O234*H234</f>
        <v>0</v>
      </c>
      <c r="Q234" s="214">
        <v>0.00010000000000000001</v>
      </c>
      <c r="R234" s="214">
        <f>Q234*H234</f>
        <v>0.041639999999999996</v>
      </c>
      <c r="S234" s="214">
        <v>0</v>
      </c>
      <c r="T234" s="21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6" t="s">
        <v>137</v>
      </c>
      <c r="AT234" s="216" t="s">
        <v>132</v>
      </c>
      <c r="AU234" s="216" t="s">
        <v>20</v>
      </c>
      <c r="AY234" s="18" t="s">
        <v>130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89</v>
      </c>
      <c r="BK234" s="217">
        <f>ROUND(I234*H234,2)</f>
        <v>0</v>
      </c>
      <c r="BL234" s="18" t="s">
        <v>137</v>
      </c>
      <c r="BM234" s="216" t="s">
        <v>752</v>
      </c>
    </row>
    <row r="235" s="2" customFormat="1">
      <c r="A235" s="40"/>
      <c r="B235" s="41"/>
      <c r="C235" s="42"/>
      <c r="D235" s="218" t="s">
        <v>139</v>
      </c>
      <c r="E235" s="42"/>
      <c r="F235" s="219" t="s">
        <v>344</v>
      </c>
      <c r="G235" s="42"/>
      <c r="H235" s="42"/>
      <c r="I235" s="220"/>
      <c r="J235" s="42"/>
      <c r="K235" s="42"/>
      <c r="L235" s="46"/>
      <c r="M235" s="221"/>
      <c r="N235" s="22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139</v>
      </c>
      <c r="AU235" s="18" t="s">
        <v>20</v>
      </c>
    </row>
    <row r="236" s="2" customFormat="1" ht="16.5" customHeight="1">
      <c r="A236" s="40"/>
      <c r="B236" s="41"/>
      <c r="C236" s="206" t="s">
        <v>319</v>
      </c>
      <c r="D236" s="206" t="s">
        <v>132</v>
      </c>
      <c r="E236" s="207" t="s">
        <v>340</v>
      </c>
      <c r="F236" s="208" t="s">
        <v>341</v>
      </c>
      <c r="G236" s="209" t="s">
        <v>342</v>
      </c>
      <c r="H236" s="210">
        <v>1020.2000000000001</v>
      </c>
      <c r="I236" s="211"/>
      <c r="J236" s="210">
        <f>ROUND(I236*H236,2)</f>
        <v>0</v>
      </c>
      <c r="K236" s="208" t="s">
        <v>136</v>
      </c>
      <c r="L236" s="46"/>
      <c r="M236" s="212" t="s">
        <v>31</v>
      </c>
      <c r="N236" s="213" t="s">
        <v>52</v>
      </c>
      <c r="O236" s="86"/>
      <c r="P236" s="214">
        <f>O236*H236</f>
        <v>0</v>
      </c>
      <c r="Q236" s="214">
        <v>0.00010000000000000001</v>
      </c>
      <c r="R236" s="214">
        <f>Q236*H236</f>
        <v>0.10202000000000001</v>
      </c>
      <c r="S236" s="214">
        <v>0</v>
      </c>
      <c r="T236" s="21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6" t="s">
        <v>137</v>
      </c>
      <c r="AT236" s="216" t="s">
        <v>132</v>
      </c>
      <c r="AU236" s="216" t="s">
        <v>20</v>
      </c>
      <c r="AY236" s="18" t="s">
        <v>130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89</v>
      </c>
      <c r="BK236" s="217">
        <f>ROUND(I236*H236,2)</f>
        <v>0</v>
      </c>
      <c r="BL236" s="18" t="s">
        <v>137</v>
      </c>
      <c r="BM236" s="216" t="s">
        <v>753</v>
      </c>
    </row>
    <row r="237" s="2" customFormat="1">
      <c r="A237" s="40"/>
      <c r="B237" s="41"/>
      <c r="C237" s="42"/>
      <c r="D237" s="218" t="s">
        <v>139</v>
      </c>
      <c r="E237" s="42"/>
      <c r="F237" s="219" t="s">
        <v>344</v>
      </c>
      <c r="G237" s="42"/>
      <c r="H237" s="42"/>
      <c r="I237" s="220"/>
      <c r="J237" s="42"/>
      <c r="K237" s="42"/>
      <c r="L237" s="46"/>
      <c r="M237" s="221"/>
      <c r="N237" s="22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139</v>
      </c>
      <c r="AU237" s="18" t="s">
        <v>20</v>
      </c>
    </row>
    <row r="238" s="2" customFormat="1" ht="16.5" customHeight="1">
      <c r="A238" s="40"/>
      <c r="B238" s="41"/>
      <c r="C238" s="206" t="s">
        <v>325</v>
      </c>
      <c r="D238" s="206" t="s">
        <v>132</v>
      </c>
      <c r="E238" s="207" t="s">
        <v>348</v>
      </c>
      <c r="F238" s="208" t="s">
        <v>349</v>
      </c>
      <c r="G238" s="209" t="s">
        <v>342</v>
      </c>
      <c r="H238" s="210">
        <v>99.299999999999997</v>
      </c>
      <c r="I238" s="211"/>
      <c r="J238" s="210">
        <f>ROUND(I238*H238,2)</f>
        <v>0</v>
      </c>
      <c r="K238" s="208" t="s">
        <v>136</v>
      </c>
      <c r="L238" s="46"/>
      <c r="M238" s="212" t="s">
        <v>31</v>
      </c>
      <c r="N238" s="213" t="s">
        <v>52</v>
      </c>
      <c r="O238" s="86"/>
      <c r="P238" s="214">
        <f>O238*H238</f>
        <v>0</v>
      </c>
      <c r="Q238" s="214">
        <v>5.0000000000000002E-05</v>
      </c>
      <c r="R238" s="214">
        <f>Q238*H238</f>
        <v>0.0049649999999999998</v>
      </c>
      <c r="S238" s="214">
        <v>0</v>
      </c>
      <c r="T238" s="21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6" t="s">
        <v>137</v>
      </c>
      <c r="AT238" s="216" t="s">
        <v>132</v>
      </c>
      <c r="AU238" s="216" t="s">
        <v>20</v>
      </c>
      <c r="AY238" s="18" t="s">
        <v>130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89</v>
      </c>
      <c r="BK238" s="217">
        <f>ROUND(I238*H238,2)</f>
        <v>0</v>
      </c>
      <c r="BL238" s="18" t="s">
        <v>137</v>
      </c>
      <c r="BM238" s="216" t="s">
        <v>754</v>
      </c>
    </row>
    <row r="239" s="2" customFormat="1">
      <c r="A239" s="40"/>
      <c r="B239" s="41"/>
      <c r="C239" s="42"/>
      <c r="D239" s="218" t="s">
        <v>139</v>
      </c>
      <c r="E239" s="42"/>
      <c r="F239" s="219" t="s">
        <v>351</v>
      </c>
      <c r="G239" s="42"/>
      <c r="H239" s="42"/>
      <c r="I239" s="220"/>
      <c r="J239" s="42"/>
      <c r="K239" s="42"/>
      <c r="L239" s="46"/>
      <c r="M239" s="221"/>
      <c r="N239" s="22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139</v>
      </c>
      <c r="AU239" s="18" t="s">
        <v>20</v>
      </c>
    </row>
    <row r="240" s="2" customFormat="1" ht="16.5" customHeight="1">
      <c r="A240" s="40"/>
      <c r="B240" s="41"/>
      <c r="C240" s="206" t="s">
        <v>289</v>
      </c>
      <c r="D240" s="206" t="s">
        <v>132</v>
      </c>
      <c r="E240" s="207" t="s">
        <v>353</v>
      </c>
      <c r="F240" s="208" t="s">
        <v>354</v>
      </c>
      <c r="G240" s="209" t="s">
        <v>342</v>
      </c>
      <c r="H240" s="210">
        <v>26.100000000000001</v>
      </c>
      <c r="I240" s="211"/>
      <c r="J240" s="210">
        <f>ROUND(I240*H240,2)</f>
        <v>0</v>
      </c>
      <c r="K240" s="208" t="s">
        <v>136</v>
      </c>
      <c r="L240" s="46"/>
      <c r="M240" s="212" t="s">
        <v>31</v>
      </c>
      <c r="N240" s="213" t="s">
        <v>52</v>
      </c>
      <c r="O240" s="86"/>
      <c r="P240" s="214">
        <f>O240*H240</f>
        <v>0</v>
      </c>
      <c r="Q240" s="214">
        <v>0.00020000000000000001</v>
      </c>
      <c r="R240" s="214">
        <f>Q240*H240</f>
        <v>0.0052200000000000007</v>
      </c>
      <c r="S240" s="214">
        <v>0</v>
      </c>
      <c r="T240" s="21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6" t="s">
        <v>137</v>
      </c>
      <c r="AT240" s="216" t="s">
        <v>132</v>
      </c>
      <c r="AU240" s="216" t="s">
        <v>20</v>
      </c>
      <c r="AY240" s="18" t="s">
        <v>130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89</v>
      </c>
      <c r="BK240" s="217">
        <f>ROUND(I240*H240,2)</f>
        <v>0</v>
      </c>
      <c r="BL240" s="18" t="s">
        <v>137</v>
      </c>
      <c r="BM240" s="216" t="s">
        <v>755</v>
      </c>
    </row>
    <row r="241" s="2" customFormat="1">
      <c r="A241" s="40"/>
      <c r="B241" s="41"/>
      <c r="C241" s="42"/>
      <c r="D241" s="218" t="s">
        <v>139</v>
      </c>
      <c r="E241" s="42"/>
      <c r="F241" s="219" t="s">
        <v>356</v>
      </c>
      <c r="G241" s="42"/>
      <c r="H241" s="42"/>
      <c r="I241" s="220"/>
      <c r="J241" s="42"/>
      <c r="K241" s="42"/>
      <c r="L241" s="46"/>
      <c r="M241" s="221"/>
      <c r="N241" s="22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139</v>
      </c>
      <c r="AU241" s="18" t="s">
        <v>20</v>
      </c>
    </row>
    <row r="242" s="2" customFormat="1" ht="16.5" customHeight="1">
      <c r="A242" s="40"/>
      <c r="B242" s="41"/>
      <c r="C242" s="206" t="s">
        <v>335</v>
      </c>
      <c r="D242" s="206" t="s">
        <v>132</v>
      </c>
      <c r="E242" s="207" t="s">
        <v>358</v>
      </c>
      <c r="F242" s="208" t="s">
        <v>359</v>
      </c>
      <c r="G242" s="209" t="s">
        <v>342</v>
      </c>
      <c r="H242" s="210">
        <v>114.59999999999999</v>
      </c>
      <c r="I242" s="211"/>
      <c r="J242" s="210">
        <f>ROUND(I242*H242,2)</f>
        <v>0</v>
      </c>
      <c r="K242" s="208" t="s">
        <v>136</v>
      </c>
      <c r="L242" s="46"/>
      <c r="M242" s="212" t="s">
        <v>31</v>
      </c>
      <c r="N242" s="213" t="s">
        <v>52</v>
      </c>
      <c r="O242" s="86"/>
      <c r="P242" s="214">
        <f>O242*H242</f>
        <v>0</v>
      </c>
      <c r="Q242" s="214">
        <v>0.00010000000000000001</v>
      </c>
      <c r="R242" s="214">
        <f>Q242*H242</f>
        <v>0.01146</v>
      </c>
      <c r="S242" s="214">
        <v>0</v>
      </c>
      <c r="T242" s="21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6" t="s">
        <v>137</v>
      </c>
      <c r="AT242" s="216" t="s">
        <v>132</v>
      </c>
      <c r="AU242" s="216" t="s">
        <v>20</v>
      </c>
      <c r="AY242" s="18" t="s">
        <v>130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89</v>
      </c>
      <c r="BK242" s="217">
        <f>ROUND(I242*H242,2)</f>
        <v>0</v>
      </c>
      <c r="BL242" s="18" t="s">
        <v>137</v>
      </c>
      <c r="BM242" s="216" t="s">
        <v>756</v>
      </c>
    </row>
    <row r="243" s="2" customFormat="1">
      <c r="A243" s="40"/>
      <c r="B243" s="41"/>
      <c r="C243" s="42"/>
      <c r="D243" s="218" t="s">
        <v>139</v>
      </c>
      <c r="E243" s="42"/>
      <c r="F243" s="219" t="s">
        <v>361</v>
      </c>
      <c r="G243" s="42"/>
      <c r="H243" s="42"/>
      <c r="I243" s="220"/>
      <c r="J243" s="42"/>
      <c r="K243" s="42"/>
      <c r="L243" s="46"/>
      <c r="M243" s="221"/>
      <c r="N243" s="22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139</v>
      </c>
      <c r="AU243" s="18" t="s">
        <v>20</v>
      </c>
    </row>
    <row r="244" s="2" customFormat="1" ht="16.5" customHeight="1">
      <c r="A244" s="40"/>
      <c r="B244" s="41"/>
      <c r="C244" s="206" t="s">
        <v>339</v>
      </c>
      <c r="D244" s="206" t="s">
        <v>132</v>
      </c>
      <c r="E244" s="207" t="s">
        <v>363</v>
      </c>
      <c r="F244" s="208" t="s">
        <v>364</v>
      </c>
      <c r="G244" s="209" t="s">
        <v>342</v>
      </c>
      <c r="H244" s="210">
        <v>416.39999999999998</v>
      </c>
      <c r="I244" s="211"/>
      <c r="J244" s="210">
        <f>ROUND(I244*H244,2)</f>
        <v>0</v>
      </c>
      <c r="K244" s="208" t="s">
        <v>136</v>
      </c>
      <c r="L244" s="46"/>
      <c r="M244" s="212" t="s">
        <v>31</v>
      </c>
      <c r="N244" s="213" t="s">
        <v>52</v>
      </c>
      <c r="O244" s="86"/>
      <c r="P244" s="214">
        <f>O244*H244</f>
        <v>0</v>
      </c>
      <c r="Q244" s="214">
        <v>0.00033</v>
      </c>
      <c r="R244" s="214">
        <f>Q244*H244</f>
        <v>0.13741199999999998</v>
      </c>
      <c r="S244" s="214">
        <v>0</v>
      </c>
      <c r="T244" s="21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6" t="s">
        <v>137</v>
      </c>
      <c r="AT244" s="216" t="s">
        <v>132</v>
      </c>
      <c r="AU244" s="216" t="s">
        <v>20</v>
      </c>
      <c r="AY244" s="18" t="s">
        <v>130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89</v>
      </c>
      <c r="BK244" s="217">
        <f>ROUND(I244*H244,2)</f>
        <v>0</v>
      </c>
      <c r="BL244" s="18" t="s">
        <v>137</v>
      </c>
      <c r="BM244" s="216" t="s">
        <v>365</v>
      </c>
    </row>
    <row r="245" s="2" customFormat="1">
      <c r="A245" s="40"/>
      <c r="B245" s="41"/>
      <c r="C245" s="42"/>
      <c r="D245" s="218" t="s">
        <v>139</v>
      </c>
      <c r="E245" s="42"/>
      <c r="F245" s="219" t="s">
        <v>366</v>
      </c>
      <c r="G245" s="42"/>
      <c r="H245" s="42"/>
      <c r="I245" s="220"/>
      <c r="J245" s="42"/>
      <c r="K245" s="42"/>
      <c r="L245" s="46"/>
      <c r="M245" s="221"/>
      <c r="N245" s="22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8" t="s">
        <v>139</v>
      </c>
      <c r="AU245" s="18" t="s">
        <v>20</v>
      </c>
    </row>
    <row r="246" s="13" customFormat="1">
      <c r="A246" s="13"/>
      <c r="B246" s="223"/>
      <c r="C246" s="224"/>
      <c r="D246" s="225" t="s">
        <v>141</v>
      </c>
      <c r="E246" s="226" t="s">
        <v>31</v>
      </c>
      <c r="F246" s="227" t="s">
        <v>757</v>
      </c>
      <c r="G246" s="224"/>
      <c r="H246" s="228">
        <v>416.39999999999998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141</v>
      </c>
      <c r="AU246" s="234" t="s">
        <v>20</v>
      </c>
      <c r="AV246" s="13" t="s">
        <v>20</v>
      </c>
      <c r="AW246" s="13" t="s">
        <v>40</v>
      </c>
      <c r="AX246" s="13" t="s">
        <v>81</v>
      </c>
      <c r="AY246" s="234" t="s">
        <v>130</v>
      </c>
    </row>
    <row r="247" s="14" customFormat="1">
      <c r="A247" s="14"/>
      <c r="B247" s="235"/>
      <c r="C247" s="236"/>
      <c r="D247" s="225" t="s">
        <v>141</v>
      </c>
      <c r="E247" s="237" t="s">
        <v>31</v>
      </c>
      <c r="F247" s="238" t="s">
        <v>758</v>
      </c>
      <c r="G247" s="236"/>
      <c r="H247" s="237" t="s">
        <v>31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141</v>
      </c>
      <c r="AU247" s="244" t="s">
        <v>20</v>
      </c>
      <c r="AV247" s="14" t="s">
        <v>89</v>
      </c>
      <c r="AW247" s="14" t="s">
        <v>40</v>
      </c>
      <c r="AX247" s="14" t="s">
        <v>81</v>
      </c>
      <c r="AY247" s="244" t="s">
        <v>130</v>
      </c>
    </row>
    <row r="248" s="15" customFormat="1">
      <c r="A248" s="15"/>
      <c r="B248" s="245"/>
      <c r="C248" s="246"/>
      <c r="D248" s="225" t="s">
        <v>141</v>
      </c>
      <c r="E248" s="247" t="s">
        <v>31</v>
      </c>
      <c r="F248" s="248" t="s">
        <v>144</v>
      </c>
      <c r="G248" s="246"/>
      <c r="H248" s="249">
        <v>416.39999999999998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5" t="s">
        <v>141</v>
      </c>
      <c r="AU248" s="255" t="s">
        <v>20</v>
      </c>
      <c r="AV248" s="15" t="s">
        <v>137</v>
      </c>
      <c r="AW248" s="15" t="s">
        <v>40</v>
      </c>
      <c r="AX248" s="15" t="s">
        <v>89</v>
      </c>
      <c r="AY248" s="255" t="s">
        <v>130</v>
      </c>
    </row>
    <row r="249" s="2" customFormat="1" ht="21.75" customHeight="1">
      <c r="A249" s="40"/>
      <c r="B249" s="41"/>
      <c r="C249" s="206" t="s">
        <v>345</v>
      </c>
      <c r="D249" s="206" t="s">
        <v>132</v>
      </c>
      <c r="E249" s="207" t="s">
        <v>370</v>
      </c>
      <c r="F249" s="208" t="s">
        <v>371</v>
      </c>
      <c r="G249" s="209" t="s">
        <v>342</v>
      </c>
      <c r="H249" s="210">
        <v>1020.2000000000001</v>
      </c>
      <c r="I249" s="211"/>
      <c r="J249" s="210">
        <f>ROUND(I249*H249,2)</f>
        <v>0</v>
      </c>
      <c r="K249" s="208" t="s">
        <v>31</v>
      </c>
      <c r="L249" s="46"/>
      <c r="M249" s="212" t="s">
        <v>31</v>
      </c>
      <c r="N249" s="213" t="s">
        <v>52</v>
      </c>
      <c r="O249" s="86"/>
      <c r="P249" s="214">
        <f>O249*H249</f>
        <v>0</v>
      </c>
      <c r="Q249" s="214">
        <v>0.00033</v>
      </c>
      <c r="R249" s="214">
        <f>Q249*H249</f>
        <v>0.33666600000000002</v>
      </c>
      <c r="S249" s="214">
        <v>0</v>
      </c>
      <c r="T249" s="21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6" t="s">
        <v>137</v>
      </c>
      <c r="AT249" s="216" t="s">
        <v>132</v>
      </c>
      <c r="AU249" s="216" t="s">
        <v>20</v>
      </c>
      <c r="AY249" s="18" t="s">
        <v>130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89</v>
      </c>
      <c r="BK249" s="217">
        <f>ROUND(I249*H249,2)</f>
        <v>0</v>
      </c>
      <c r="BL249" s="18" t="s">
        <v>137</v>
      </c>
      <c r="BM249" s="216" t="s">
        <v>372</v>
      </c>
    </row>
    <row r="250" s="13" customFormat="1">
      <c r="A250" s="13"/>
      <c r="B250" s="223"/>
      <c r="C250" s="224"/>
      <c r="D250" s="225" t="s">
        <v>141</v>
      </c>
      <c r="E250" s="226" t="s">
        <v>31</v>
      </c>
      <c r="F250" s="227" t="s">
        <v>759</v>
      </c>
      <c r="G250" s="224"/>
      <c r="H250" s="228">
        <v>1020.2000000000001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141</v>
      </c>
      <c r="AU250" s="234" t="s">
        <v>20</v>
      </c>
      <c r="AV250" s="13" t="s">
        <v>20</v>
      </c>
      <c r="AW250" s="13" t="s">
        <v>40</v>
      </c>
      <c r="AX250" s="13" t="s">
        <v>81</v>
      </c>
      <c r="AY250" s="234" t="s">
        <v>130</v>
      </c>
    </row>
    <row r="251" s="14" customFormat="1">
      <c r="A251" s="14"/>
      <c r="B251" s="235"/>
      <c r="C251" s="236"/>
      <c r="D251" s="225" t="s">
        <v>141</v>
      </c>
      <c r="E251" s="237" t="s">
        <v>31</v>
      </c>
      <c r="F251" s="238" t="s">
        <v>760</v>
      </c>
      <c r="G251" s="236"/>
      <c r="H251" s="237" t="s">
        <v>31</v>
      </c>
      <c r="I251" s="239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141</v>
      </c>
      <c r="AU251" s="244" t="s">
        <v>20</v>
      </c>
      <c r="AV251" s="14" t="s">
        <v>89</v>
      </c>
      <c r="AW251" s="14" t="s">
        <v>40</v>
      </c>
      <c r="AX251" s="14" t="s">
        <v>81</v>
      </c>
      <c r="AY251" s="244" t="s">
        <v>130</v>
      </c>
    </row>
    <row r="252" s="15" customFormat="1">
      <c r="A252" s="15"/>
      <c r="B252" s="245"/>
      <c r="C252" s="246"/>
      <c r="D252" s="225" t="s">
        <v>141</v>
      </c>
      <c r="E252" s="247" t="s">
        <v>31</v>
      </c>
      <c r="F252" s="248" t="s">
        <v>144</v>
      </c>
      <c r="G252" s="246"/>
      <c r="H252" s="249">
        <v>1020.2000000000001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5" t="s">
        <v>141</v>
      </c>
      <c r="AU252" s="255" t="s">
        <v>20</v>
      </c>
      <c r="AV252" s="15" t="s">
        <v>137</v>
      </c>
      <c r="AW252" s="15" t="s">
        <v>40</v>
      </c>
      <c r="AX252" s="15" t="s">
        <v>89</v>
      </c>
      <c r="AY252" s="255" t="s">
        <v>130</v>
      </c>
    </row>
    <row r="253" s="2" customFormat="1" ht="21.75" customHeight="1">
      <c r="A253" s="40"/>
      <c r="B253" s="41"/>
      <c r="C253" s="206" t="s">
        <v>347</v>
      </c>
      <c r="D253" s="206" t="s">
        <v>132</v>
      </c>
      <c r="E253" s="207" t="s">
        <v>374</v>
      </c>
      <c r="F253" s="208" t="s">
        <v>375</v>
      </c>
      <c r="G253" s="209" t="s">
        <v>342</v>
      </c>
      <c r="H253" s="210">
        <v>99.299999999999997</v>
      </c>
      <c r="I253" s="211"/>
      <c r="J253" s="210">
        <f>ROUND(I253*H253,2)</f>
        <v>0</v>
      </c>
      <c r="K253" s="208" t="s">
        <v>136</v>
      </c>
      <c r="L253" s="46"/>
      <c r="M253" s="212" t="s">
        <v>31</v>
      </c>
      <c r="N253" s="213" t="s">
        <v>52</v>
      </c>
      <c r="O253" s="86"/>
      <c r="P253" s="214">
        <f>O253*H253</f>
        <v>0</v>
      </c>
      <c r="Q253" s="214">
        <v>0.00011</v>
      </c>
      <c r="R253" s="214">
        <f>Q253*H253</f>
        <v>0.010923</v>
      </c>
      <c r="S253" s="214">
        <v>0</v>
      </c>
      <c r="T253" s="21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6" t="s">
        <v>137</v>
      </c>
      <c r="AT253" s="216" t="s">
        <v>132</v>
      </c>
      <c r="AU253" s="216" t="s">
        <v>20</v>
      </c>
      <c r="AY253" s="18" t="s">
        <v>130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89</v>
      </c>
      <c r="BK253" s="217">
        <f>ROUND(I253*H253,2)</f>
        <v>0</v>
      </c>
      <c r="BL253" s="18" t="s">
        <v>137</v>
      </c>
      <c r="BM253" s="216" t="s">
        <v>376</v>
      </c>
    </row>
    <row r="254" s="2" customFormat="1">
      <c r="A254" s="40"/>
      <c r="B254" s="41"/>
      <c r="C254" s="42"/>
      <c r="D254" s="218" t="s">
        <v>139</v>
      </c>
      <c r="E254" s="42"/>
      <c r="F254" s="219" t="s">
        <v>377</v>
      </c>
      <c r="G254" s="42"/>
      <c r="H254" s="42"/>
      <c r="I254" s="220"/>
      <c r="J254" s="42"/>
      <c r="K254" s="42"/>
      <c r="L254" s="46"/>
      <c r="M254" s="221"/>
      <c r="N254" s="22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139</v>
      </c>
      <c r="AU254" s="18" t="s">
        <v>20</v>
      </c>
    </row>
    <row r="255" s="13" customFormat="1">
      <c r="A255" s="13"/>
      <c r="B255" s="223"/>
      <c r="C255" s="224"/>
      <c r="D255" s="225" t="s">
        <v>141</v>
      </c>
      <c r="E255" s="226" t="s">
        <v>31</v>
      </c>
      <c r="F255" s="227" t="s">
        <v>761</v>
      </c>
      <c r="G255" s="224"/>
      <c r="H255" s="228">
        <v>99.299999999999997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141</v>
      </c>
      <c r="AU255" s="234" t="s">
        <v>20</v>
      </c>
      <c r="AV255" s="13" t="s">
        <v>20</v>
      </c>
      <c r="AW255" s="13" t="s">
        <v>40</v>
      </c>
      <c r="AX255" s="13" t="s">
        <v>81</v>
      </c>
      <c r="AY255" s="234" t="s">
        <v>130</v>
      </c>
    </row>
    <row r="256" s="14" customFormat="1">
      <c r="A256" s="14"/>
      <c r="B256" s="235"/>
      <c r="C256" s="236"/>
      <c r="D256" s="225" t="s">
        <v>141</v>
      </c>
      <c r="E256" s="237" t="s">
        <v>31</v>
      </c>
      <c r="F256" s="238" t="s">
        <v>381</v>
      </c>
      <c r="G256" s="236"/>
      <c r="H256" s="237" t="s">
        <v>31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141</v>
      </c>
      <c r="AU256" s="244" t="s">
        <v>20</v>
      </c>
      <c r="AV256" s="14" t="s">
        <v>89</v>
      </c>
      <c r="AW256" s="14" t="s">
        <v>40</v>
      </c>
      <c r="AX256" s="14" t="s">
        <v>81</v>
      </c>
      <c r="AY256" s="244" t="s">
        <v>130</v>
      </c>
    </row>
    <row r="257" s="14" customFormat="1">
      <c r="A257" s="14"/>
      <c r="B257" s="235"/>
      <c r="C257" s="236"/>
      <c r="D257" s="225" t="s">
        <v>141</v>
      </c>
      <c r="E257" s="237" t="s">
        <v>31</v>
      </c>
      <c r="F257" s="238" t="s">
        <v>204</v>
      </c>
      <c r="G257" s="236"/>
      <c r="H257" s="237" t="s">
        <v>31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141</v>
      </c>
      <c r="AU257" s="244" t="s">
        <v>20</v>
      </c>
      <c r="AV257" s="14" t="s">
        <v>89</v>
      </c>
      <c r="AW257" s="14" t="s">
        <v>40</v>
      </c>
      <c r="AX257" s="14" t="s">
        <v>81</v>
      </c>
      <c r="AY257" s="244" t="s">
        <v>130</v>
      </c>
    </row>
    <row r="258" s="15" customFormat="1">
      <c r="A258" s="15"/>
      <c r="B258" s="245"/>
      <c r="C258" s="246"/>
      <c r="D258" s="225" t="s">
        <v>141</v>
      </c>
      <c r="E258" s="247" t="s">
        <v>31</v>
      </c>
      <c r="F258" s="248" t="s">
        <v>144</v>
      </c>
      <c r="G258" s="246"/>
      <c r="H258" s="249">
        <v>99.299999999999997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5" t="s">
        <v>141</v>
      </c>
      <c r="AU258" s="255" t="s">
        <v>20</v>
      </c>
      <c r="AV258" s="15" t="s">
        <v>137</v>
      </c>
      <c r="AW258" s="15" t="s">
        <v>40</v>
      </c>
      <c r="AX258" s="15" t="s">
        <v>89</v>
      </c>
      <c r="AY258" s="255" t="s">
        <v>130</v>
      </c>
    </row>
    <row r="259" s="2" customFormat="1" ht="16.5" customHeight="1">
      <c r="A259" s="40"/>
      <c r="B259" s="41"/>
      <c r="C259" s="206" t="s">
        <v>352</v>
      </c>
      <c r="D259" s="206" t="s">
        <v>132</v>
      </c>
      <c r="E259" s="207" t="s">
        <v>385</v>
      </c>
      <c r="F259" s="208" t="s">
        <v>386</v>
      </c>
      <c r="G259" s="209" t="s">
        <v>342</v>
      </c>
      <c r="H259" s="210">
        <v>26.100000000000001</v>
      </c>
      <c r="I259" s="211"/>
      <c r="J259" s="210">
        <f>ROUND(I259*H259,2)</f>
        <v>0</v>
      </c>
      <c r="K259" s="208" t="s">
        <v>136</v>
      </c>
      <c r="L259" s="46"/>
      <c r="M259" s="212" t="s">
        <v>31</v>
      </c>
      <c r="N259" s="213" t="s">
        <v>52</v>
      </c>
      <c r="O259" s="86"/>
      <c r="P259" s="214">
        <f>O259*H259</f>
        <v>0</v>
      </c>
      <c r="Q259" s="214">
        <v>0.00064999999999999997</v>
      </c>
      <c r="R259" s="214">
        <f>Q259*H259</f>
        <v>0.016965000000000001</v>
      </c>
      <c r="S259" s="214">
        <v>0</v>
      </c>
      <c r="T259" s="21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6" t="s">
        <v>137</v>
      </c>
      <c r="AT259" s="216" t="s">
        <v>132</v>
      </c>
      <c r="AU259" s="216" t="s">
        <v>20</v>
      </c>
      <c r="AY259" s="18" t="s">
        <v>130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89</v>
      </c>
      <c r="BK259" s="217">
        <f>ROUND(I259*H259,2)</f>
        <v>0</v>
      </c>
      <c r="BL259" s="18" t="s">
        <v>137</v>
      </c>
      <c r="BM259" s="216" t="s">
        <v>387</v>
      </c>
    </row>
    <row r="260" s="2" customFormat="1">
      <c r="A260" s="40"/>
      <c r="B260" s="41"/>
      <c r="C260" s="42"/>
      <c r="D260" s="218" t="s">
        <v>139</v>
      </c>
      <c r="E260" s="42"/>
      <c r="F260" s="219" t="s">
        <v>388</v>
      </c>
      <c r="G260" s="42"/>
      <c r="H260" s="42"/>
      <c r="I260" s="220"/>
      <c r="J260" s="42"/>
      <c r="K260" s="42"/>
      <c r="L260" s="46"/>
      <c r="M260" s="221"/>
      <c r="N260" s="22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139</v>
      </c>
      <c r="AU260" s="18" t="s">
        <v>20</v>
      </c>
    </row>
    <row r="261" s="13" customFormat="1">
      <c r="A261" s="13"/>
      <c r="B261" s="223"/>
      <c r="C261" s="224"/>
      <c r="D261" s="225" t="s">
        <v>141</v>
      </c>
      <c r="E261" s="226" t="s">
        <v>31</v>
      </c>
      <c r="F261" s="227" t="s">
        <v>762</v>
      </c>
      <c r="G261" s="224"/>
      <c r="H261" s="228">
        <v>26.100000000000001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141</v>
      </c>
      <c r="AU261" s="234" t="s">
        <v>20</v>
      </c>
      <c r="AV261" s="13" t="s">
        <v>20</v>
      </c>
      <c r="AW261" s="13" t="s">
        <v>40</v>
      </c>
      <c r="AX261" s="13" t="s">
        <v>81</v>
      </c>
      <c r="AY261" s="234" t="s">
        <v>130</v>
      </c>
    </row>
    <row r="262" s="14" customFormat="1">
      <c r="A262" s="14"/>
      <c r="B262" s="235"/>
      <c r="C262" s="236"/>
      <c r="D262" s="225" t="s">
        <v>141</v>
      </c>
      <c r="E262" s="237" t="s">
        <v>31</v>
      </c>
      <c r="F262" s="238" t="s">
        <v>763</v>
      </c>
      <c r="G262" s="236"/>
      <c r="H262" s="237" t="s">
        <v>31</v>
      </c>
      <c r="I262" s="239"/>
      <c r="J262" s="236"/>
      <c r="K262" s="236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141</v>
      </c>
      <c r="AU262" s="244" t="s">
        <v>20</v>
      </c>
      <c r="AV262" s="14" t="s">
        <v>89</v>
      </c>
      <c r="AW262" s="14" t="s">
        <v>40</v>
      </c>
      <c r="AX262" s="14" t="s">
        <v>81</v>
      </c>
      <c r="AY262" s="244" t="s">
        <v>130</v>
      </c>
    </row>
    <row r="263" s="15" customFormat="1">
      <c r="A263" s="15"/>
      <c r="B263" s="245"/>
      <c r="C263" s="246"/>
      <c r="D263" s="225" t="s">
        <v>141</v>
      </c>
      <c r="E263" s="247" t="s">
        <v>31</v>
      </c>
      <c r="F263" s="248" t="s">
        <v>144</v>
      </c>
      <c r="G263" s="246"/>
      <c r="H263" s="249">
        <v>26.100000000000001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5" t="s">
        <v>141</v>
      </c>
      <c r="AU263" s="255" t="s">
        <v>20</v>
      </c>
      <c r="AV263" s="15" t="s">
        <v>137</v>
      </c>
      <c r="AW263" s="15" t="s">
        <v>40</v>
      </c>
      <c r="AX263" s="15" t="s">
        <v>89</v>
      </c>
      <c r="AY263" s="255" t="s">
        <v>130</v>
      </c>
    </row>
    <row r="264" s="2" customFormat="1" ht="21.75" customHeight="1">
      <c r="A264" s="40"/>
      <c r="B264" s="41"/>
      <c r="C264" s="206" t="s">
        <v>357</v>
      </c>
      <c r="D264" s="206" t="s">
        <v>132</v>
      </c>
      <c r="E264" s="207" t="s">
        <v>392</v>
      </c>
      <c r="F264" s="208" t="s">
        <v>393</v>
      </c>
      <c r="G264" s="209" t="s">
        <v>342</v>
      </c>
      <c r="H264" s="210">
        <v>114.59999999999999</v>
      </c>
      <c r="I264" s="211"/>
      <c r="J264" s="210">
        <f>ROUND(I264*H264,2)</f>
        <v>0</v>
      </c>
      <c r="K264" s="208" t="s">
        <v>136</v>
      </c>
      <c r="L264" s="46"/>
      <c r="M264" s="212" t="s">
        <v>31</v>
      </c>
      <c r="N264" s="213" t="s">
        <v>52</v>
      </c>
      <c r="O264" s="86"/>
      <c r="P264" s="214">
        <f>O264*H264</f>
        <v>0</v>
      </c>
      <c r="Q264" s="214">
        <v>0.00038000000000000002</v>
      </c>
      <c r="R264" s="214">
        <f>Q264*H264</f>
        <v>0.043548000000000003</v>
      </c>
      <c r="S264" s="214">
        <v>0</v>
      </c>
      <c r="T264" s="21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6" t="s">
        <v>137</v>
      </c>
      <c r="AT264" s="216" t="s">
        <v>132</v>
      </c>
      <c r="AU264" s="216" t="s">
        <v>20</v>
      </c>
      <c r="AY264" s="18" t="s">
        <v>130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89</v>
      </c>
      <c r="BK264" s="217">
        <f>ROUND(I264*H264,2)</f>
        <v>0</v>
      </c>
      <c r="BL264" s="18" t="s">
        <v>137</v>
      </c>
      <c r="BM264" s="216" t="s">
        <v>394</v>
      </c>
    </row>
    <row r="265" s="2" customFormat="1">
      <c r="A265" s="40"/>
      <c r="B265" s="41"/>
      <c r="C265" s="42"/>
      <c r="D265" s="218" t="s">
        <v>139</v>
      </c>
      <c r="E265" s="42"/>
      <c r="F265" s="219" t="s">
        <v>395</v>
      </c>
      <c r="G265" s="42"/>
      <c r="H265" s="42"/>
      <c r="I265" s="220"/>
      <c r="J265" s="42"/>
      <c r="K265" s="42"/>
      <c r="L265" s="46"/>
      <c r="M265" s="221"/>
      <c r="N265" s="22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139</v>
      </c>
      <c r="AU265" s="18" t="s">
        <v>20</v>
      </c>
    </row>
    <row r="266" s="13" customFormat="1">
      <c r="A266" s="13"/>
      <c r="B266" s="223"/>
      <c r="C266" s="224"/>
      <c r="D266" s="225" t="s">
        <v>141</v>
      </c>
      <c r="E266" s="226" t="s">
        <v>31</v>
      </c>
      <c r="F266" s="227" t="s">
        <v>764</v>
      </c>
      <c r="G266" s="224"/>
      <c r="H266" s="228">
        <v>49.5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141</v>
      </c>
      <c r="AU266" s="234" t="s">
        <v>20</v>
      </c>
      <c r="AV266" s="13" t="s">
        <v>20</v>
      </c>
      <c r="AW266" s="13" t="s">
        <v>40</v>
      </c>
      <c r="AX266" s="13" t="s">
        <v>81</v>
      </c>
      <c r="AY266" s="234" t="s">
        <v>130</v>
      </c>
    </row>
    <row r="267" s="14" customFormat="1">
      <c r="A267" s="14"/>
      <c r="B267" s="235"/>
      <c r="C267" s="236"/>
      <c r="D267" s="225" t="s">
        <v>141</v>
      </c>
      <c r="E267" s="237" t="s">
        <v>31</v>
      </c>
      <c r="F267" s="238" t="s">
        <v>397</v>
      </c>
      <c r="G267" s="236"/>
      <c r="H267" s="237" t="s">
        <v>31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141</v>
      </c>
      <c r="AU267" s="244" t="s">
        <v>20</v>
      </c>
      <c r="AV267" s="14" t="s">
        <v>89</v>
      </c>
      <c r="AW267" s="14" t="s">
        <v>40</v>
      </c>
      <c r="AX267" s="14" t="s">
        <v>81</v>
      </c>
      <c r="AY267" s="244" t="s">
        <v>130</v>
      </c>
    </row>
    <row r="268" s="13" customFormat="1">
      <c r="A268" s="13"/>
      <c r="B268" s="223"/>
      <c r="C268" s="224"/>
      <c r="D268" s="225" t="s">
        <v>141</v>
      </c>
      <c r="E268" s="226" t="s">
        <v>31</v>
      </c>
      <c r="F268" s="227" t="s">
        <v>765</v>
      </c>
      <c r="G268" s="224"/>
      <c r="H268" s="228">
        <v>65.099999999999994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141</v>
      </c>
      <c r="AU268" s="234" t="s">
        <v>20</v>
      </c>
      <c r="AV268" s="13" t="s">
        <v>20</v>
      </c>
      <c r="AW268" s="13" t="s">
        <v>40</v>
      </c>
      <c r="AX268" s="13" t="s">
        <v>81</v>
      </c>
      <c r="AY268" s="234" t="s">
        <v>130</v>
      </c>
    </row>
    <row r="269" s="14" customFormat="1">
      <c r="A269" s="14"/>
      <c r="B269" s="235"/>
      <c r="C269" s="236"/>
      <c r="D269" s="225" t="s">
        <v>141</v>
      </c>
      <c r="E269" s="237" t="s">
        <v>31</v>
      </c>
      <c r="F269" s="238" t="s">
        <v>381</v>
      </c>
      <c r="G269" s="236"/>
      <c r="H269" s="237" t="s">
        <v>31</v>
      </c>
      <c r="I269" s="239"/>
      <c r="J269" s="236"/>
      <c r="K269" s="236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141</v>
      </c>
      <c r="AU269" s="244" t="s">
        <v>20</v>
      </c>
      <c r="AV269" s="14" t="s">
        <v>89</v>
      </c>
      <c r="AW269" s="14" t="s">
        <v>40</v>
      </c>
      <c r="AX269" s="14" t="s">
        <v>81</v>
      </c>
      <c r="AY269" s="244" t="s">
        <v>130</v>
      </c>
    </row>
    <row r="270" s="14" customFormat="1">
      <c r="A270" s="14"/>
      <c r="B270" s="235"/>
      <c r="C270" s="236"/>
      <c r="D270" s="225" t="s">
        <v>141</v>
      </c>
      <c r="E270" s="237" t="s">
        <v>31</v>
      </c>
      <c r="F270" s="238" t="s">
        <v>204</v>
      </c>
      <c r="G270" s="236"/>
      <c r="H270" s="237" t="s">
        <v>31</v>
      </c>
      <c r="I270" s="239"/>
      <c r="J270" s="236"/>
      <c r="K270" s="236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141</v>
      </c>
      <c r="AU270" s="244" t="s">
        <v>20</v>
      </c>
      <c r="AV270" s="14" t="s">
        <v>89</v>
      </c>
      <c r="AW270" s="14" t="s">
        <v>40</v>
      </c>
      <c r="AX270" s="14" t="s">
        <v>81</v>
      </c>
      <c r="AY270" s="244" t="s">
        <v>130</v>
      </c>
    </row>
    <row r="271" s="15" customFormat="1">
      <c r="A271" s="15"/>
      <c r="B271" s="245"/>
      <c r="C271" s="246"/>
      <c r="D271" s="225" t="s">
        <v>141</v>
      </c>
      <c r="E271" s="247" t="s">
        <v>31</v>
      </c>
      <c r="F271" s="248" t="s">
        <v>144</v>
      </c>
      <c r="G271" s="246"/>
      <c r="H271" s="249">
        <v>114.59999999999999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5" t="s">
        <v>141</v>
      </c>
      <c r="AU271" s="255" t="s">
        <v>20</v>
      </c>
      <c r="AV271" s="15" t="s">
        <v>137</v>
      </c>
      <c r="AW271" s="15" t="s">
        <v>40</v>
      </c>
      <c r="AX271" s="15" t="s">
        <v>89</v>
      </c>
      <c r="AY271" s="255" t="s">
        <v>130</v>
      </c>
    </row>
    <row r="272" s="2" customFormat="1" ht="21.75" customHeight="1">
      <c r="A272" s="40"/>
      <c r="B272" s="41"/>
      <c r="C272" s="206" t="s">
        <v>362</v>
      </c>
      <c r="D272" s="206" t="s">
        <v>132</v>
      </c>
      <c r="E272" s="207" t="s">
        <v>406</v>
      </c>
      <c r="F272" s="208" t="s">
        <v>407</v>
      </c>
      <c r="G272" s="209" t="s">
        <v>328</v>
      </c>
      <c r="H272" s="210">
        <v>4</v>
      </c>
      <c r="I272" s="211"/>
      <c r="J272" s="210">
        <f>ROUND(I272*H272,2)</f>
        <v>0</v>
      </c>
      <c r="K272" s="208" t="s">
        <v>136</v>
      </c>
      <c r="L272" s="46"/>
      <c r="M272" s="212" t="s">
        <v>31</v>
      </c>
      <c r="N272" s="213" t="s">
        <v>52</v>
      </c>
      <c r="O272" s="86"/>
      <c r="P272" s="214">
        <f>O272*H272</f>
        <v>0</v>
      </c>
      <c r="Q272" s="214">
        <v>7.0056599999999998</v>
      </c>
      <c r="R272" s="214">
        <f>Q272*H272</f>
        <v>28.022639999999999</v>
      </c>
      <c r="S272" s="214">
        <v>0</v>
      </c>
      <c r="T272" s="21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6" t="s">
        <v>137</v>
      </c>
      <c r="AT272" s="216" t="s">
        <v>132</v>
      </c>
      <c r="AU272" s="216" t="s">
        <v>20</v>
      </c>
      <c r="AY272" s="18" t="s">
        <v>130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89</v>
      </c>
      <c r="BK272" s="217">
        <f>ROUND(I272*H272,2)</f>
        <v>0</v>
      </c>
      <c r="BL272" s="18" t="s">
        <v>137</v>
      </c>
      <c r="BM272" s="216" t="s">
        <v>408</v>
      </c>
    </row>
    <row r="273" s="2" customFormat="1">
      <c r="A273" s="40"/>
      <c r="B273" s="41"/>
      <c r="C273" s="42"/>
      <c r="D273" s="218" t="s">
        <v>139</v>
      </c>
      <c r="E273" s="42"/>
      <c r="F273" s="219" t="s">
        <v>409</v>
      </c>
      <c r="G273" s="42"/>
      <c r="H273" s="42"/>
      <c r="I273" s="220"/>
      <c r="J273" s="42"/>
      <c r="K273" s="42"/>
      <c r="L273" s="46"/>
      <c r="M273" s="221"/>
      <c r="N273" s="22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139</v>
      </c>
      <c r="AU273" s="18" t="s">
        <v>20</v>
      </c>
    </row>
    <row r="274" s="13" customFormat="1">
      <c r="A274" s="13"/>
      <c r="B274" s="223"/>
      <c r="C274" s="224"/>
      <c r="D274" s="225" t="s">
        <v>141</v>
      </c>
      <c r="E274" s="226" t="s">
        <v>31</v>
      </c>
      <c r="F274" s="227" t="s">
        <v>137</v>
      </c>
      <c r="G274" s="224"/>
      <c r="H274" s="228">
        <v>4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141</v>
      </c>
      <c r="AU274" s="234" t="s">
        <v>20</v>
      </c>
      <c r="AV274" s="13" t="s">
        <v>20</v>
      </c>
      <c r="AW274" s="13" t="s">
        <v>40</v>
      </c>
      <c r="AX274" s="13" t="s">
        <v>81</v>
      </c>
      <c r="AY274" s="234" t="s">
        <v>130</v>
      </c>
    </row>
    <row r="275" s="14" customFormat="1">
      <c r="A275" s="14"/>
      <c r="B275" s="235"/>
      <c r="C275" s="236"/>
      <c r="D275" s="225" t="s">
        <v>141</v>
      </c>
      <c r="E275" s="237" t="s">
        <v>31</v>
      </c>
      <c r="F275" s="238" t="s">
        <v>204</v>
      </c>
      <c r="G275" s="236"/>
      <c r="H275" s="237" t="s">
        <v>31</v>
      </c>
      <c r="I275" s="239"/>
      <c r="J275" s="236"/>
      <c r="K275" s="236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141</v>
      </c>
      <c r="AU275" s="244" t="s">
        <v>20</v>
      </c>
      <c r="AV275" s="14" t="s">
        <v>89</v>
      </c>
      <c r="AW275" s="14" t="s">
        <v>40</v>
      </c>
      <c r="AX275" s="14" t="s">
        <v>81</v>
      </c>
      <c r="AY275" s="244" t="s">
        <v>130</v>
      </c>
    </row>
    <row r="276" s="15" customFormat="1">
      <c r="A276" s="15"/>
      <c r="B276" s="245"/>
      <c r="C276" s="246"/>
      <c r="D276" s="225" t="s">
        <v>141</v>
      </c>
      <c r="E276" s="247" t="s">
        <v>31</v>
      </c>
      <c r="F276" s="248" t="s">
        <v>144</v>
      </c>
      <c r="G276" s="246"/>
      <c r="H276" s="249">
        <v>4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5" t="s">
        <v>141</v>
      </c>
      <c r="AU276" s="255" t="s">
        <v>20</v>
      </c>
      <c r="AV276" s="15" t="s">
        <v>137</v>
      </c>
      <c r="AW276" s="15" t="s">
        <v>40</v>
      </c>
      <c r="AX276" s="15" t="s">
        <v>89</v>
      </c>
      <c r="AY276" s="255" t="s">
        <v>130</v>
      </c>
    </row>
    <row r="277" s="2" customFormat="1" ht="16.5" customHeight="1">
      <c r="A277" s="40"/>
      <c r="B277" s="41"/>
      <c r="C277" s="206" t="s">
        <v>369</v>
      </c>
      <c r="D277" s="206" t="s">
        <v>132</v>
      </c>
      <c r="E277" s="207" t="s">
        <v>412</v>
      </c>
      <c r="F277" s="208" t="s">
        <v>413</v>
      </c>
      <c r="G277" s="209" t="s">
        <v>342</v>
      </c>
      <c r="H277" s="210">
        <v>6</v>
      </c>
      <c r="I277" s="211"/>
      <c r="J277" s="210">
        <f>ROUND(I277*H277,2)</f>
        <v>0</v>
      </c>
      <c r="K277" s="208" t="s">
        <v>136</v>
      </c>
      <c r="L277" s="46"/>
      <c r="M277" s="212" t="s">
        <v>31</v>
      </c>
      <c r="N277" s="213" t="s">
        <v>52</v>
      </c>
      <c r="O277" s="86"/>
      <c r="P277" s="214">
        <f>O277*H277</f>
        <v>0</v>
      </c>
      <c r="Q277" s="214">
        <v>0.61348000000000003</v>
      </c>
      <c r="R277" s="214">
        <f>Q277*H277</f>
        <v>3.6808800000000002</v>
      </c>
      <c r="S277" s="214">
        <v>0</v>
      </c>
      <c r="T277" s="21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6" t="s">
        <v>137</v>
      </c>
      <c r="AT277" s="216" t="s">
        <v>132</v>
      </c>
      <c r="AU277" s="216" t="s">
        <v>20</v>
      </c>
      <c r="AY277" s="18" t="s">
        <v>130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89</v>
      </c>
      <c r="BK277" s="217">
        <f>ROUND(I277*H277,2)</f>
        <v>0</v>
      </c>
      <c r="BL277" s="18" t="s">
        <v>137</v>
      </c>
      <c r="BM277" s="216" t="s">
        <v>766</v>
      </c>
    </row>
    <row r="278" s="2" customFormat="1">
      <c r="A278" s="40"/>
      <c r="B278" s="41"/>
      <c r="C278" s="42"/>
      <c r="D278" s="218" t="s">
        <v>139</v>
      </c>
      <c r="E278" s="42"/>
      <c r="F278" s="219" t="s">
        <v>415</v>
      </c>
      <c r="G278" s="42"/>
      <c r="H278" s="42"/>
      <c r="I278" s="220"/>
      <c r="J278" s="42"/>
      <c r="K278" s="42"/>
      <c r="L278" s="46"/>
      <c r="M278" s="221"/>
      <c r="N278" s="22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139</v>
      </c>
      <c r="AU278" s="18" t="s">
        <v>20</v>
      </c>
    </row>
    <row r="279" s="13" customFormat="1">
      <c r="A279" s="13"/>
      <c r="B279" s="223"/>
      <c r="C279" s="224"/>
      <c r="D279" s="225" t="s">
        <v>141</v>
      </c>
      <c r="E279" s="226" t="s">
        <v>31</v>
      </c>
      <c r="F279" s="227" t="s">
        <v>767</v>
      </c>
      <c r="G279" s="224"/>
      <c r="H279" s="228">
        <v>3.5</v>
      </c>
      <c r="I279" s="229"/>
      <c r="J279" s="224"/>
      <c r="K279" s="224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141</v>
      </c>
      <c r="AU279" s="234" t="s">
        <v>20</v>
      </c>
      <c r="AV279" s="13" t="s">
        <v>20</v>
      </c>
      <c r="AW279" s="13" t="s">
        <v>40</v>
      </c>
      <c r="AX279" s="13" t="s">
        <v>81</v>
      </c>
      <c r="AY279" s="234" t="s">
        <v>130</v>
      </c>
    </row>
    <row r="280" s="13" customFormat="1">
      <c r="A280" s="13"/>
      <c r="B280" s="223"/>
      <c r="C280" s="224"/>
      <c r="D280" s="225" t="s">
        <v>141</v>
      </c>
      <c r="E280" s="226" t="s">
        <v>31</v>
      </c>
      <c r="F280" s="227" t="s">
        <v>768</v>
      </c>
      <c r="G280" s="224"/>
      <c r="H280" s="228">
        <v>2.5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141</v>
      </c>
      <c r="AU280" s="234" t="s">
        <v>20</v>
      </c>
      <c r="AV280" s="13" t="s">
        <v>20</v>
      </c>
      <c r="AW280" s="13" t="s">
        <v>40</v>
      </c>
      <c r="AX280" s="13" t="s">
        <v>81</v>
      </c>
      <c r="AY280" s="234" t="s">
        <v>130</v>
      </c>
    </row>
    <row r="281" s="14" customFormat="1">
      <c r="A281" s="14"/>
      <c r="B281" s="235"/>
      <c r="C281" s="236"/>
      <c r="D281" s="225" t="s">
        <v>141</v>
      </c>
      <c r="E281" s="237" t="s">
        <v>31</v>
      </c>
      <c r="F281" s="238" t="s">
        <v>204</v>
      </c>
      <c r="G281" s="236"/>
      <c r="H281" s="237" t="s">
        <v>31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141</v>
      </c>
      <c r="AU281" s="244" t="s">
        <v>20</v>
      </c>
      <c r="AV281" s="14" t="s">
        <v>89</v>
      </c>
      <c r="AW281" s="14" t="s">
        <v>40</v>
      </c>
      <c r="AX281" s="14" t="s">
        <v>81</v>
      </c>
      <c r="AY281" s="244" t="s">
        <v>130</v>
      </c>
    </row>
    <row r="282" s="15" customFormat="1">
      <c r="A282" s="15"/>
      <c r="B282" s="245"/>
      <c r="C282" s="246"/>
      <c r="D282" s="225" t="s">
        <v>141</v>
      </c>
      <c r="E282" s="247" t="s">
        <v>31</v>
      </c>
      <c r="F282" s="248" t="s">
        <v>144</v>
      </c>
      <c r="G282" s="246"/>
      <c r="H282" s="249">
        <v>6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5" t="s">
        <v>141</v>
      </c>
      <c r="AU282" s="255" t="s">
        <v>20</v>
      </c>
      <c r="AV282" s="15" t="s">
        <v>137</v>
      </c>
      <c r="AW282" s="15" t="s">
        <v>40</v>
      </c>
      <c r="AX282" s="15" t="s">
        <v>89</v>
      </c>
      <c r="AY282" s="255" t="s">
        <v>130</v>
      </c>
    </row>
    <row r="283" s="2" customFormat="1" ht="16.5" customHeight="1">
      <c r="A283" s="40"/>
      <c r="B283" s="41"/>
      <c r="C283" s="256" t="s">
        <v>28</v>
      </c>
      <c r="D283" s="256" t="s">
        <v>219</v>
      </c>
      <c r="E283" s="257" t="s">
        <v>418</v>
      </c>
      <c r="F283" s="258" t="s">
        <v>419</v>
      </c>
      <c r="G283" s="259" t="s">
        <v>342</v>
      </c>
      <c r="H283" s="260">
        <v>4.04</v>
      </c>
      <c r="I283" s="261"/>
      <c r="J283" s="260">
        <f>ROUND(I283*H283,2)</f>
        <v>0</v>
      </c>
      <c r="K283" s="258" t="s">
        <v>31</v>
      </c>
      <c r="L283" s="262"/>
      <c r="M283" s="263" t="s">
        <v>31</v>
      </c>
      <c r="N283" s="264" t="s">
        <v>52</v>
      </c>
      <c r="O283" s="86"/>
      <c r="P283" s="214">
        <f>O283*H283</f>
        <v>0</v>
      </c>
      <c r="Q283" s="214">
        <v>0.29959999999999998</v>
      </c>
      <c r="R283" s="214">
        <f>Q283*H283</f>
        <v>1.2103839999999999</v>
      </c>
      <c r="S283" s="214">
        <v>0</v>
      </c>
      <c r="T283" s="21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6" t="s">
        <v>192</v>
      </c>
      <c r="AT283" s="216" t="s">
        <v>219</v>
      </c>
      <c r="AU283" s="216" t="s">
        <v>20</v>
      </c>
      <c r="AY283" s="18" t="s">
        <v>130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89</v>
      </c>
      <c r="BK283" s="217">
        <f>ROUND(I283*H283,2)</f>
        <v>0</v>
      </c>
      <c r="BL283" s="18" t="s">
        <v>137</v>
      </c>
      <c r="BM283" s="216" t="s">
        <v>769</v>
      </c>
    </row>
    <row r="284" s="13" customFormat="1">
      <c r="A284" s="13"/>
      <c r="B284" s="223"/>
      <c r="C284" s="224"/>
      <c r="D284" s="225" t="s">
        <v>141</v>
      </c>
      <c r="E284" s="224"/>
      <c r="F284" s="227" t="s">
        <v>770</v>
      </c>
      <c r="G284" s="224"/>
      <c r="H284" s="228">
        <v>4.04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141</v>
      </c>
      <c r="AU284" s="234" t="s">
        <v>20</v>
      </c>
      <c r="AV284" s="13" t="s">
        <v>20</v>
      </c>
      <c r="AW284" s="13" t="s">
        <v>4</v>
      </c>
      <c r="AX284" s="13" t="s">
        <v>89</v>
      </c>
      <c r="AY284" s="234" t="s">
        <v>130</v>
      </c>
    </row>
    <row r="285" s="2" customFormat="1" ht="16.5" customHeight="1">
      <c r="A285" s="40"/>
      <c r="B285" s="41"/>
      <c r="C285" s="256" t="s">
        <v>384</v>
      </c>
      <c r="D285" s="256" t="s">
        <v>219</v>
      </c>
      <c r="E285" s="257" t="s">
        <v>423</v>
      </c>
      <c r="F285" s="258" t="s">
        <v>424</v>
      </c>
      <c r="G285" s="259" t="s">
        <v>342</v>
      </c>
      <c r="H285" s="260">
        <v>2.02</v>
      </c>
      <c r="I285" s="261"/>
      <c r="J285" s="260">
        <f>ROUND(I285*H285,2)</f>
        <v>0</v>
      </c>
      <c r="K285" s="258" t="s">
        <v>136</v>
      </c>
      <c r="L285" s="262"/>
      <c r="M285" s="263" t="s">
        <v>31</v>
      </c>
      <c r="N285" s="264" t="s">
        <v>52</v>
      </c>
      <c r="O285" s="86"/>
      <c r="P285" s="214">
        <f>O285*H285</f>
        <v>0</v>
      </c>
      <c r="Q285" s="214">
        <v>0.29959999999999998</v>
      </c>
      <c r="R285" s="214">
        <f>Q285*H285</f>
        <v>0.60519199999999995</v>
      </c>
      <c r="S285" s="214">
        <v>0</v>
      </c>
      <c r="T285" s="21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6" t="s">
        <v>192</v>
      </c>
      <c r="AT285" s="216" t="s">
        <v>219</v>
      </c>
      <c r="AU285" s="216" t="s">
        <v>20</v>
      </c>
      <c r="AY285" s="18" t="s">
        <v>130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89</v>
      </c>
      <c r="BK285" s="217">
        <f>ROUND(I285*H285,2)</f>
        <v>0</v>
      </c>
      <c r="BL285" s="18" t="s">
        <v>137</v>
      </c>
      <c r="BM285" s="216" t="s">
        <v>771</v>
      </c>
    </row>
    <row r="286" s="13" customFormat="1">
      <c r="A286" s="13"/>
      <c r="B286" s="223"/>
      <c r="C286" s="224"/>
      <c r="D286" s="225" t="s">
        <v>141</v>
      </c>
      <c r="E286" s="224"/>
      <c r="F286" s="227" t="s">
        <v>772</v>
      </c>
      <c r="G286" s="224"/>
      <c r="H286" s="228">
        <v>2.02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141</v>
      </c>
      <c r="AU286" s="234" t="s">
        <v>20</v>
      </c>
      <c r="AV286" s="13" t="s">
        <v>20</v>
      </c>
      <c r="AW286" s="13" t="s">
        <v>4</v>
      </c>
      <c r="AX286" s="13" t="s">
        <v>89</v>
      </c>
      <c r="AY286" s="234" t="s">
        <v>130</v>
      </c>
    </row>
    <row r="287" s="2" customFormat="1" ht="21.75" customHeight="1">
      <c r="A287" s="40"/>
      <c r="B287" s="41"/>
      <c r="C287" s="206" t="s">
        <v>391</v>
      </c>
      <c r="D287" s="206" t="s">
        <v>132</v>
      </c>
      <c r="E287" s="207" t="s">
        <v>428</v>
      </c>
      <c r="F287" s="208" t="s">
        <v>429</v>
      </c>
      <c r="G287" s="209" t="s">
        <v>164</v>
      </c>
      <c r="H287" s="210">
        <v>1.6200000000000001</v>
      </c>
      <c r="I287" s="211"/>
      <c r="J287" s="210">
        <f>ROUND(I287*H287,2)</f>
        <v>0</v>
      </c>
      <c r="K287" s="208" t="s">
        <v>136</v>
      </c>
      <c r="L287" s="46"/>
      <c r="M287" s="212" t="s">
        <v>31</v>
      </c>
      <c r="N287" s="213" t="s">
        <v>52</v>
      </c>
      <c r="O287" s="86"/>
      <c r="P287" s="214">
        <f>O287*H287</f>
        <v>0</v>
      </c>
      <c r="Q287" s="214">
        <v>2.5122499999999999</v>
      </c>
      <c r="R287" s="214">
        <f>Q287*H287</f>
        <v>4.0698449999999999</v>
      </c>
      <c r="S287" s="214">
        <v>0</v>
      </c>
      <c r="T287" s="21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6" t="s">
        <v>137</v>
      </c>
      <c r="AT287" s="216" t="s">
        <v>132</v>
      </c>
      <c r="AU287" s="216" t="s">
        <v>20</v>
      </c>
      <c r="AY287" s="18" t="s">
        <v>130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89</v>
      </c>
      <c r="BK287" s="217">
        <f>ROUND(I287*H287,2)</f>
        <v>0</v>
      </c>
      <c r="BL287" s="18" t="s">
        <v>137</v>
      </c>
      <c r="BM287" s="216" t="s">
        <v>430</v>
      </c>
    </row>
    <row r="288" s="2" customFormat="1">
      <c r="A288" s="40"/>
      <c r="B288" s="41"/>
      <c r="C288" s="42"/>
      <c r="D288" s="218" t="s">
        <v>139</v>
      </c>
      <c r="E288" s="42"/>
      <c r="F288" s="219" t="s">
        <v>431</v>
      </c>
      <c r="G288" s="42"/>
      <c r="H288" s="42"/>
      <c r="I288" s="220"/>
      <c r="J288" s="42"/>
      <c r="K288" s="42"/>
      <c r="L288" s="46"/>
      <c r="M288" s="221"/>
      <c r="N288" s="22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139</v>
      </c>
      <c r="AU288" s="18" t="s">
        <v>20</v>
      </c>
    </row>
    <row r="289" s="13" customFormat="1">
      <c r="A289" s="13"/>
      <c r="B289" s="223"/>
      <c r="C289" s="224"/>
      <c r="D289" s="225" t="s">
        <v>141</v>
      </c>
      <c r="E289" s="226" t="s">
        <v>31</v>
      </c>
      <c r="F289" s="227" t="s">
        <v>773</v>
      </c>
      <c r="G289" s="224"/>
      <c r="H289" s="228">
        <v>1.6200000000000001</v>
      </c>
      <c r="I289" s="229"/>
      <c r="J289" s="224"/>
      <c r="K289" s="224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141</v>
      </c>
      <c r="AU289" s="234" t="s">
        <v>20</v>
      </c>
      <c r="AV289" s="13" t="s">
        <v>20</v>
      </c>
      <c r="AW289" s="13" t="s">
        <v>40</v>
      </c>
      <c r="AX289" s="13" t="s">
        <v>81</v>
      </c>
      <c r="AY289" s="234" t="s">
        <v>130</v>
      </c>
    </row>
    <row r="290" s="14" customFormat="1">
      <c r="A290" s="14"/>
      <c r="B290" s="235"/>
      <c r="C290" s="236"/>
      <c r="D290" s="225" t="s">
        <v>141</v>
      </c>
      <c r="E290" s="237" t="s">
        <v>31</v>
      </c>
      <c r="F290" s="238" t="s">
        <v>204</v>
      </c>
      <c r="G290" s="236"/>
      <c r="H290" s="237" t="s">
        <v>31</v>
      </c>
      <c r="I290" s="239"/>
      <c r="J290" s="236"/>
      <c r="K290" s="236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141</v>
      </c>
      <c r="AU290" s="244" t="s">
        <v>20</v>
      </c>
      <c r="AV290" s="14" t="s">
        <v>89</v>
      </c>
      <c r="AW290" s="14" t="s">
        <v>40</v>
      </c>
      <c r="AX290" s="14" t="s">
        <v>81</v>
      </c>
      <c r="AY290" s="244" t="s">
        <v>130</v>
      </c>
    </row>
    <row r="291" s="15" customFormat="1">
      <c r="A291" s="15"/>
      <c r="B291" s="245"/>
      <c r="C291" s="246"/>
      <c r="D291" s="225" t="s">
        <v>141</v>
      </c>
      <c r="E291" s="247" t="s">
        <v>31</v>
      </c>
      <c r="F291" s="248" t="s">
        <v>144</v>
      </c>
      <c r="G291" s="246"/>
      <c r="H291" s="249">
        <v>1.6200000000000001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5" t="s">
        <v>141</v>
      </c>
      <c r="AU291" s="255" t="s">
        <v>20</v>
      </c>
      <c r="AV291" s="15" t="s">
        <v>137</v>
      </c>
      <c r="AW291" s="15" t="s">
        <v>40</v>
      </c>
      <c r="AX291" s="15" t="s">
        <v>89</v>
      </c>
      <c r="AY291" s="255" t="s">
        <v>130</v>
      </c>
    </row>
    <row r="292" s="2" customFormat="1" ht="24.15" customHeight="1">
      <c r="A292" s="40"/>
      <c r="B292" s="41"/>
      <c r="C292" s="206" t="s">
        <v>399</v>
      </c>
      <c r="D292" s="206" t="s">
        <v>132</v>
      </c>
      <c r="E292" s="207" t="s">
        <v>435</v>
      </c>
      <c r="F292" s="208" t="s">
        <v>436</v>
      </c>
      <c r="G292" s="209" t="s">
        <v>135</v>
      </c>
      <c r="H292" s="210">
        <v>150</v>
      </c>
      <c r="I292" s="211"/>
      <c r="J292" s="210">
        <f>ROUND(I292*H292,2)</f>
        <v>0</v>
      </c>
      <c r="K292" s="208" t="s">
        <v>136</v>
      </c>
      <c r="L292" s="46"/>
      <c r="M292" s="212" t="s">
        <v>31</v>
      </c>
      <c r="N292" s="213" t="s">
        <v>52</v>
      </c>
      <c r="O292" s="86"/>
      <c r="P292" s="214">
        <f>O292*H292</f>
        <v>0</v>
      </c>
      <c r="Q292" s="214">
        <v>0.0038800000000000002</v>
      </c>
      <c r="R292" s="214">
        <f>Q292*H292</f>
        <v>0.58200000000000007</v>
      </c>
      <c r="S292" s="214">
        <v>0</v>
      </c>
      <c r="T292" s="21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6" t="s">
        <v>137</v>
      </c>
      <c r="AT292" s="216" t="s">
        <v>132</v>
      </c>
      <c r="AU292" s="216" t="s">
        <v>20</v>
      </c>
      <c r="AY292" s="18" t="s">
        <v>130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89</v>
      </c>
      <c r="BK292" s="217">
        <f>ROUND(I292*H292,2)</f>
        <v>0</v>
      </c>
      <c r="BL292" s="18" t="s">
        <v>137</v>
      </c>
      <c r="BM292" s="216" t="s">
        <v>774</v>
      </c>
    </row>
    <row r="293" s="2" customFormat="1">
      <c r="A293" s="40"/>
      <c r="B293" s="41"/>
      <c r="C293" s="42"/>
      <c r="D293" s="218" t="s">
        <v>139</v>
      </c>
      <c r="E293" s="42"/>
      <c r="F293" s="219" t="s">
        <v>438</v>
      </c>
      <c r="G293" s="42"/>
      <c r="H293" s="42"/>
      <c r="I293" s="220"/>
      <c r="J293" s="42"/>
      <c r="K293" s="42"/>
      <c r="L293" s="46"/>
      <c r="M293" s="221"/>
      <c r="N293" s="22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139</v>
      </c>
      <c r="AU293" s="18" t="s">
        <v>20</v>
      </c>
    </row>
    <row r="294" s="13" customFormat="1">
      <c r="A294" s="13"/>
      <c r="B294" s="223"/>
      <c r="C294" s="224"/>
      <c r="D294" s="225" t="s">
        <v>141</v>
      </c>
      <c r="E294" s="226" t="s">
        <v>31</v>
      </c>
      <c r="F294" s="227" t="s">
        <v>775</v>
      </c>
      <c r="G294" s="224"/>
      <c r="H294" s="228">
        <v>150</v>
      </c>
      <c r="I294" s="229"/>
      <c r="J294" s="224"/>
      <c r="K294" s="224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141</v>
      </c>
      <c r="AU294" s="234" t="s">
        <v>20</v>
      </c>
      <c r="AV294" s="13" t="s">
        <v>20</v>
      </c>
      <c r="AW294" s="13" t="s">
        <v>40</v>
      </c>
      <c r="AX294" s="13" t="s">
        <v>81</v>
      </c>
      <c r="AY294" s="234" t="s">
        <v>130</v>
      </c>
    </row>
    <row r="295" s="15" customFormat="1">
      <c r="A295" s="15"/>
      <c r="B295" s="245"/>
      <c r="C295" s="246"/>
      <c r="D295" s="225" t="s">
        <v>141</v>
      </c>
      <c r="E295" s="247" t="s">
        <v>31</v>
      </c>
      <c r="F295" s="248" t="s">
        <v>144</v>
      </c>
      <c r="G295" s="246"/>
      <c r="H295" s="249">
        <v>150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5" t="s">
        <v>141</v>
      </c>
      <c r="AU295" s="255" t="s">
        <v>20</v>
      </c>
      <c r="AV295" s="15" t="s">
        <v>137</v>
      </c>
      <c r="AW295" s="15" t="s">
        <v>40</v>
      </c>
      <c r="AX295" s="15" t="s">
        <v>89</v>
      </c>
      <c r="AY295" s="255" t="s">
        <v>130</v>
      </c>
    </row>
    <row r="296" s="2" customFormat="1" ht="24.15" customHeight="1">
      <c r="A296" s="40"/>
      <c r="B296" s="41"/>
      <c r="C296" s="206" t="s">
        <v>405</v>
      </c>
      <c r="D296" s="206" t="s">
        <v>132</v>
      </c>
      <c r="E296" s="207" t="s">
        <v>440</v>
      </c>
      <c r="F296" s="208" t="s">
        <v>441</v>
      </c>
      <c r="G296" s="209" t="s">
        <v>342</v>
      </c>
      <c r="H296" s="210">
        <v>713.75</v>
      </c>
      <c r="I296" s="211"/>
      <c r="J296" s="210">
        <f>ROUND(I296*H296,2)</f>
        <v>0</v>
      </c>
      <c r="K296" s="208" t="s">
        <v>31</v>
      </c>
      <c r="L296" s="46"/>
      <c r="M296" s="212" t="s">
        <v>31</v>
      </c>
      <c r="N296" s="213" t="s">
        <v>52</v>
      </c>
      <c r="O296" s="86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6" t="s">
        <v>137</v>
      </c>
      <c r="AT296" s="216" t="s">
        <v>132</v>
      </c>
      <c r="AU296" s="216" t="s">
        <v>20</v>
      </c>
      <c r="AY296" s="18" t="s">
        <v>130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89</v>
      </c>
      <c r="BK296" s="217">
        <f>ROUND(I296*H296,2)</f>
        <v>0</v>
      </c>
      <c r="BL296" s="18" t="s">
        <v>137</v>
      </c>
      <c r="BM296" s="216" t="s">
        <v>442</v>
      </c>
    </row>
    <row r="297" s="13" customFormat="1">
      <c r="A297" s="13"/>
      <c r="B297" s="223"/>
      <c r="C297" s="224"/>
      <c r="D297" s="225" t="s">
        <v>141</v>
      </c>
      <c r="E297" s="226" t="s">
        <v>31</v>
      </c>
      <c r="F297" s="227" t="s">
        <v>776</v>
      </c>
      <c r="G297" s="224"/>
      <c r="H297" s="228">
        <v>713.75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141</v>
      </c>
      <c r="AU297" s="234" t="s">
        <v>20</v>
      </c>
      <c r="AV297" s="13" t="s">
        <v>20</v>
      </c>
      <c r="AW297" s="13" t="s">
        <v>40</v>
      </c>
      <c r="AX297" s="13" t="s">
        <v>81</v>
      </c>
      <c r="AY297" s="234" t="s">
        <v>130</v>
      </c>
    </row>
    <row r="298" s="14" customFormat="1">
      <c r="A298" s="14"/>
      <c r="B298" s="235"/>
      <c r="C298" s="236"/>
      <c r="D298" s="225" t="s">
        <v>141</v>
      </c>
      <c r="E298" s="237" t="s">
        <v>31</v>
      </c>
      <c r="F298" s="238" t="s">
        <v>204</v>
      </c>
      <c r="G298" s="236"/>
      <c r="H298" s="237" t="s">
        <v>31</v>
      </c>
      <c r="I298" s="239"/>
      <c r="J298" s="236"/>
      <c r="K298" s="236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141</v>
      </c>
      <c r="AU298" s="244" t="s">
        <v>20</v>
      </c>
      <c r="AV298" s="14" t="s">
        <v>89</v>
      </c>
      <c r="AW298" s="14" t="s">
        <v>40</v>
      </c>
      <c r="AX298" s="14" t="s">
        <v>81</v>
      </c>
      <c r="AY298" s="244" t="s">
        <v>130</v>
      </c>
    </row>
    <row r="299" s="15" customFormat="1">
      <c r="A299" s="15"/>
      <c r="B299" s="245"/>
      <c r="C299" s="246"/>
      <c r="D299" s="225" t="s">
        <v>141</v>
      </c>
      <c r="E299" s="247" t="s">
        <v>31</v>
      </c>
      <c r="F299" s="248" t="s">
        <v>144</v>
      </c>
      <c r="G299" s="246"/>
      <c r="H299" s="249">
        <v>713.75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5" t="s">
        <v>141</v>
      </c>
      <c r="AU299" s="255" t="s">
        <v>20</v>
      </c>
      <c r="AV299" s="15" t="s">
        <v>137</v>
      </c>
      <c r="AW299" s="15" t="s">
        <v>40</v>
      </c>
      <c r="AX299" s="15" t="s">
        <v>89</v>
      </c>
      <c r="AY299" s="255" t="s">
        <v>130</v>
      </c>
    </row>
    <row r="300" s="2" customFormat="1" ht="16.5" customHeight="1">
      <c r="A300" s="40"/>
      <c r="B300" s="41"/>
      <c r="C300" s="206" t="s">
        <v>411</v>
      </c>
      <c r="D300" s="206" t="s">
        <v>132</v>
      </c>
      <c r="E300" s="207" t="s">
        <v>445</v>
      </c>
      <c r="F300" s="208" t="s">
        <v>446</v>
      </c>
      <c r="G300" s="209" t="s">
        <v>342</v>
      </c>
      <c r="H300" s="210">
        <v>713.75</v>
      </c>
      <c r="I300" s="211"/>
      <c r="J300" s="210">
        <f>ROUND(I300*H300,2)</f>
        <v>0</v>
      </c>
      <c r="K300" s="208" t="s">
        <v>136</v>
      </c>
      <c r="L300" s="46"/>
      <c r="M300" s="212" t="s">
        <v>31</v>
      </c>
      <c r="N300" s="213" t="s">
        <v>52</v>
      </c>
      <c r="O300" s="86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6" t="s">
        <v>137</v>
      </c>
      <c r="AT300" s="216" t="s">
        <v>132</v>
      </c>
      <c r="AU300" s="216" t="s">
        <v>20</v>
      </c>
      <c r="AY300" s="18" t="s">
        <v>130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89</v>
      </c>
      <c r="BK300" s="217">
        <f>ROUND(I300*H300,2)</f>
        <v>0</v>
      </c>
      <c r="BL300" s="18" t="s">
        <v>137</v>
      </c>
      <c r="BM300" s="216" t="s">
        <v>447</v>
      </c>
    </row>
    <row r="301" s="2" customFormat="1">
      <c r="A301" s="40"/>
      <c r="B301" s="41"/>
      <c r="C301" s="42"/>
      <c r="D301" s="218" t="s">
        <v>139</v>
      </c>
      <c r="E301" s="42"/>
      <c r="F301" s="219" t="s">
        <v>448</v>
      </c>
      <c r="G301" s="42"/>
      <c r="H301" s="42"/>
      <c r="I301" s="220"/>
      <c r="J301" s="42"/>
      <c r="K301" s="42"/>
      <c r="L301" s="46"/>
      <c r="M301" s="221"/>
      <c r="N301" s="22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139</v>
      </c>
      <c r="AU301" s="18" t="s">
        <v>20</v>
      </c>
    </row>
    <row r="302" s="13" customFormat="1">
      <c r="A302" s="13"/>
      <c r="B302" s="223"/>
      <c r="C302" s="224"/>
      <c r="D302" s="225" t="s">
        <v>141</v>
      </c>
      <c r="E302" s="226" t="s">
        <v>31</v>
      </c>
      <c r="F302" s="227" t="s">
        <v>777</v>
      </c>
      <c r="G302" s="224"/>
      <c r="H302" s="228">
        <v>15.75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141</v>
      </c>
      <c r="AU302" s="234" t="s">
        <v>20</v>
      </c>
      <c r="AV302" s="13" t="s">
        <v>20</v>
      </c>
      <c r="AW302" s="13" t="s">
        <v>40</v>
      </c>
      <c r="AX302" s="13" t="s">
        <v>81</v>
      </c>
      <c r="AY302" s="234" t="s">
        <v>130</v>
      </c>
    </row>
    <row r="303" s="14" customFormat="1">
      <c r="A303" s="14"/>
      <c r="B303" s="235"/>
      <c r="C303" s="236"/>
      <c r="D303" s="225" t="s">
        <v>141</v>
      </c>
      <c r="E303" s="237" t="s">
        <v>31</v>
      </c>
      <c r="F303" s="238" t="s">
        <v>449</v>
      </c>
      <c r="G303" s="236"/>
      <c r="H303" s="237" t="s">
        <v>31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141</v>
      </c>
      <c r="AU303" s="244" t="s">
        <v>20</v>
      </c>
      <c r="AV303" s="14" t="s">
        <v>89</v>
      </c>
      <c r="AW303" s="14" t="s">
        <v>40</v>
      </c>
      <c r="AX303" s="14" t="s">
        <v>81</v>
      </c>
      <c r="AY303" s="244" t="s">
        <v>130</v>
      </c>
    </row>
    <row r="304" s="13" customFormat="1">
      <c r="A304" s="13"/>
      <c r="B304" s="223"/>
      <c r="C304" s="224"/>
      <c r="D304" s="225" t="s">
        <v>141</v>
      </c>
      <c r="E304" s="226" t="s">
        <v>31</v>
      </c>
      <c r="F304" s="227" t="s">
        <v>778</v>
      </c>
      <c r="G304" s="224"/>
      <c r="H304" s="228">
        <v>548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141</v>
      </c>
      <c r="AU304" s="234" t="s">
        <v>20</v>
      </c>
      <c r="AV304" s="13" t="s">
        <v>20</v>
      </c>
      <c r="AW304" s="13" t="s">
        <v>40</v>
      </c>
      <c r="AX304" s="13" t="s">
        <v>81</v>
      </c>
      <c r="AY304" s="234" t="s">
        <v>130</v>
      </c>
    </row>
    <row r="305" s="14" customFormat="1">
      <c r="A305" s="14"/>
      <c r="B305" s="235"/>
      <c r="C305" s="236"/>
      <c r="D305" s="225" t="s">
        <v>141</v>
      </c>
      <c r="E305" s="237" t="s">
        <v>31</v>
      </c>
      <c r="F305" s="238" t="s">
        <v>779</v>
      </c>
      <c r="G305" s="236"/>
      <c r="H305" s="237" t="s">
        <v>31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141</v>
      </c>
      <c r="AU305" s="244" t="s">
        <v>20</v>
      </c>
      <c r="AV305" s="14" t="s">
        <v>89</v>
      </c>
      <c r="AW305" s="14" t="s">
        <v>40</v>
      </c>
      <c r="AX305" s="14" t="s">
        <v>81</v>
      </c>
      <c r="AY305" s="244" t="s">
        <v>130</v>
      </c>
    </row>
    <row r="306" s="13" customFormat="1">
      <c r="A306" s="13"/>
      <c r="B306" s="223"/>
      <c r="C306" s="224"/>
      <c r="D306" s="225" t="s">
        <v>141</v>
      </c>
      <c r="E306" s="226" t="s">
        <v>31</v>
      </c>
      <c r="F306" s="227" t="s">
        <v>775</v>
      </c>
      <c r="G306" s="224"/>
      <c r="H306" s="228">
        <v>150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141</v>
      </c>
      <c r="AU306" s="234" t="s">
        <v>20</v>
      </c>
      <c r="AV306" s="13" t="s">
        <v>20</v>
      </c>
      <c r="AW306" s="13" t="s">
        <v>40</v>
      </c>
      <c r="AX306" s="13" t="s">
        <v>81</v>
      </c>
      <c r="AY306" s="234" t="s">
        <v>130</v>
      </c>
    </row>
    <row r="307" s="14" customFormat="1">
      <c r="A307" s="14"/>
      <c r="B307" s="235"/>
      <c r="C307" s="236"/>
      <c r="D307" s="225" t="s">
        <v>141</v>
      </c>
      <c r="E307" s="237" t="s">
        <v>31</v>
      </c>
      <c r="F307" s="238" t="s">
        <v>453</v>
      </c>
      <c r="G307" s="236"/>
      <c r="H307" s="237" t="s">
        <v>31</v>
      </c>
      <c r="I307" s="239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141</v>
      </c>
      <c r="AU307" s="244" t="s">
        <v>20</v>
      </c>
      <c r="AV307" s="14" t="s">
        <v>89</v>
      </c>
      <c r="AW307" s="14" t="s">
        <v>40</v>
      </c>
      <c r="AX307" s="14" t="s">
        <v>81</v>
      </c>
      <c r="AY307" s="244" t="s">
        <v>130</v>
      </c>
    </row>
    <row r="308" s="14" customFormat="1">
      <c r="A308" s="14"/>
      <c r="B308" s="235"/>
      <c r="C308" s="236"/>
      <c r="D308" s="225" t="s">
        <v>141</v>
      </c>
      <c r="E308" s="237" t="s">
        <v>31</v>
      </c>
      <c r="F308" s="238" t="s">
        <v>204</v>
      </c>
      <c r="G308" s="236"/>
      <c r="H308" s="237" t="s">
        <v>31</v>
      </c>
      <c r="I308" s="239"/>
      <c r="J308" s="236"/>
      <c r="K308" s="236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141</v>
      </c>
      <c r="AU308" s="244" t="s">
        <v>20</v>
      </c>
      <c r="AV308" s="14" t="s">
        <v>89</v>
      </c>
      <c r="AW308" s="14" t="s">
        <v>40</v>
      </c>
      <c r="AX308" s="14" t="s">
        <v>81</v>
      </c>
      <c r="AY308" s="244" t="s">
        <v>130</v>
      </c>
    </row>
    <row r="309" s="15" customFormat="1">
      <c r="A309" s="15"/>
      <c r="B309" s="245"/>
      <c r="C309" s="246"/>
      <c r="D309" s="225" t="s">
        <v>141</v>
      </c>
      <c r="E309" s="247" t="s">
        <v>31</v>
      </c>
      <c r="F309" s="248" t="s">
        <v>144</v>
      </c>
      <c r="G309" s="246"/>
      <c r="H309" s="249">
        <v>713.75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5" t="s">
        <v>141</v>
      </c>
      <c r="AU309" s="255" t="s">
        <v>20</v>
      </c>
      <c r="AV309" s="15" t="s">
        <v>137</v>
      </c>
      <c r="AW309" s="15" t="s">
        <v>40</v>
      </c>
      <c r="AX309" s="15" t="s">
        <v>89</v>
      </c>
      <c r="AY309" s="255" t="s">
        <v>130</v>
      </c>
    </row>
    <row r="310" s="2" customFormat="1" ht="37.8" customHeight="1">
      <c r="A310" s="40"/>
      <c r="B310" s="41"/>
      <c r="C310" s="206" t="s">
        <v>417</v>
      </c>
      <c r="D310" s="206" t="s">
        <v>132</v>
      </c>
      <c r="E310" s="207" t="s">
        <v>455</v>
      </c>
      <c r="F310" s="208" t="s">
        <v>456</v>
      </c>
      <c r="G310" s="209" t="s">
        <v>342</v>
      </c>
      <c r="H310" s="210">
        <v>388</v>
      </c>
      <c r="I310" s="211"/>
      <c r="J310" s="210">
        <f>ROUND(I310*H310,2)</f>
        <v>0</v>
      </c>
      <c r="K310" s="208" t="s">
        <v>136</v>
      </c>
      <c r="L310" s="46"/>
      <c r="M310" s="212" t="s">
        <v>31</v>
      </c>
      <c r="N310" s="213" t="s">
        <v>52</v>
      </c>
      <c r="O310" s="86"/>
      <c r="P310" s="214">
        <f>O310*H310</f>
        <v>0</v>
      </c>
      <c r="Q310" s="214">
        <v>0</v>
      </c>
      <c r="R310" s="214">
        <f>Q310*H310</f>
        <v>0</v>
      </c>
      <c r="S310" s="214">
        <v>0.19400000000000001</v>
      </c>
      <c r="T310" s="215">
        <f>S310*H310</f>
        <v>75.272000000000006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6" t="s">
        <v>137</v>
      </c>
      <c r="AT310" s="216" t="s">
        <v>132</v>
      </c>
      <c r="AU310" s="216" t="s">
        <v>20</v>
      </c>
      <c r="AY310" s="18" t="s">
        <v>130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89</v>
      </c>
      <c r="BK310" s="217">
        <f>ROUND(I310*H310,2)</f>
        <v>0</v>
      </c>
      <c r="BL310" s="18" t="s">
        <v>137</v>
      </c>
      <c r="BM310" s="216" t="s">
        <v>457</v>
      </c>
    </row>
    <row r="311" s="2" customFormat="1">
      <c r="A311" s="40"/>
      <c r="B311" s="41"/>
      <c r="C311" s="42"/>
      <c r="D311" s="218" t="s">
        <v>139</v>
      </c>
      <c r="E311" s="42"/>
      <c r="F311" s="219" t="s">
        <v>458</v>
      </c>
      <c r="G311" s="42"/>
      <c r="H311" s="42"/>
      <c r="I311" s="220"/>
      <c r="J311" s="42"/>
      <c r="K311" s="42"/>
      <c r="L311" s="46"/>
      <c r="M311" s="221"/>
      <c r="N311" s="22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139</v>
      </c>
      <c r="AU311" s="18" t="s">
        <v>20</v>
      </c>
    </row>
    <row r="312" s="13" customFormat="1">
      <c r="A312" s="13"/>
      <c r="B312" s="223"/>
      <c r="C312" s="224"/>
      <c r="D312" s="225" t="s">
        <v>141</v>
      </c>
      <c r="E312" s="226" t="s">
        <v>31</v>
      </c>
      <c r="F312" s="227" t="s">
        <v>780</v>
      </c>
      <c r="G312" s="224"/>
      <c r="H312" s="228">
        <v>388</v>
      </c>
      <c r="I312" s="229"/>
      <c r="J312" s="224"/>
      <c r="K312" s="224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141</v>
      </c>
      <c r="AU312" s="234" t="s">
        <v>20</v>
      </c>
      <c r="AV312" s="13" t="s">
        <v>20</v>
      </c>
      <c r="AW312" s="13" t="s">
        <v>40</v>
      </c>
      <c r="AX312" s="13" t="s">
        <v>81</v>
      </c>
      <c r="AY312" s="234" t="s">
        <v>130</v>
      </c>
    </row>
    <row r="313" s="14" customFormat="1">
      <c r="A313" s="14"/>
      <c r="B313" s="235"/>
      <c r="C313" s="236"/>
      <c r="D313" s="225" t="s">
        <v>141</v>
      </c>
      <c r="E313" s="237" t="s">
        <v>31</v>
      </c>
      <c r="F313" s="238" t="s">
        <v>204</v>
      </c>
      <c r="G313" s="236"/>
      <c r="H313" s="237" t="s">
        <v>31</v>
      </c>
      <c r="I313" s="239"/>
      <c r="J313" s="236"/>
      <c r="K313" s="236"/>
      <c r="L313" s="240"/>
      <c r="M313" s="241"/>
      <c r="N313" s="242"/>
      <c r="O313" s="242"/>
      <c r="P313" s="242"/>
      <c r="Q313" s="242"/>
      <c r="R313" s="242"/>
      <c r="S313" s="242"/>
      <c r="T313" s="24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4" t="s">
        <v>141</v>
      </c>
      <c r="AU313" s="244" t="s">
        <v>20</v>
      </c>
      <c r="AV313" s="14" t="s">
        <v>89</v>
      </c>
      <c r="AW313" s="14" t="s">
        <v>40</v>
      </c>
      <c r="AX313" s="14" t="s">
        <v>81</v>
      </c>
      <c r="AY313" s="244" t="s">
        <v>130</v>
      </c>
    </row>
    <row r="314" s="15" customFormat="1">
      <c r="A314" s="15"/>
      <c r="B314" s="245"/>
      <c r="C314" s="246"/>
      <c r="D314" s="225" t="s">
        <v>141</v>
      </c>
      <c r="E314" s="247" t="s">
        <v>31</v>
      </c>
      <c r="F314" s="248" t="s">
        <v>144</v>
      </c>
      <c r="G314" s="246"/>
      <c r="H314" s="249">
        <v>388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5" t="s">
        <v>141</v>
      </c>
      <c r="AU314" s="255" t="s">
        <v>20</v>
      </c>
      <c r="AV314" s="15" t="s">
        <v>137</v>
      </c>
      <c r="AW314" s="15" t="s">
        <v>40</v>
      </c>
      <c r="AX314" s="15" t="s">
        <v>89</v>
      </c>
      <c r="AY314" s="255" t="s">
        <v>130</v>
      </c>
    </row>
    <row r="315" s="2" customFormat="1" ht="37.8" customHeight="1">
      <c r="A315" s="40"/>
      <c r="B315" s="41"/>
      <c r="C315" s="206" t="s">
        <v>422</v>
      </c>
      <c r="D315" s="206" t="s">
        <v>132</v>
      </c>
      <c r="E315" s="207" t="s">
        <v>461</v>
      </c>
      <c r="F315" s="208" t="s">
        <v>462</v>
      </c>
      <c r="G315" s="209" t="s">
        <v>135</v>
      </c>
      <c r="H315" s="210">
        <v>298</v>
      </c>
      <c r="I315" s="211"/>
      <c r="J315" s="210">
        <f>ROUND(I315*H315,2)</f>
        <v>0</v>
      </c>
      <c r="K315" s="208" t="s">
        <v>136</v>
      </c>
      <c r="L315" s="46"/>
      <c r="M315" s="212" t="s">
        <v>31</v>
      </c>
      <c r="N315" s="213" t="s">
        <v>52</v>
      </c>
      <c r="O315" s="86"/>
      <c r="P315" s="214">
        <f>O315*H315</f>
        <v>0</v>
      </c>
      <c r="Q315" s="214">
        <v>0</v>
      </c>
      <c r="R315" s="214">
        <f>Q315*H315</f>
        <v>0</v>
      </c>
      <c r="S315" s="214">
        <v>0.252</v>
      </c>
      <c r="T315" s="215">
        <f>S315*H315</f>
        <v>75.096000000000004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6" t="s">
        <v>137</v>
      </c>
      <c r="AT315" s="216" t="s">
        <v>132</v>
      </c>
      <c r="AU315" s="216" t="s">
        <v>20</v>
      </c>
      <c r="AY315" s="18" t="s">
        <v>130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89</v>
      </c>
      <c r="BK315" s="217">
        <f>ROUND(I315*H315,2)</f>
        <v>0</v>
      </c>
      <c r="BL315" s="18" t="s">
        <v>137</v>
      </c>
      <c r="BM315" s="216" t="s">
        <v>463</v>
      </c>
    </row>
    <row r="316" s="2" customFormat="1">
      <c r="A316" s="40"/>
      <c r="B316" s="41"/>
      <c r="C316" s="42"/>
      <c r="D316" s="218" t="s">
        <v>139</v>
      </c>
      <c r="E316" s="42"/>
      <c r="F316" s="219" t="s">
        <v>464</v>
      </c>
      <c r="G316" s="42"/>
      <c r="H316" s="42"/>
      <c r="I316" s="220"/>
      <c r="J316" s="42"/>
      <c r="K316" s="42"/>
      <c r="L316" s="46"/>
      <c r="M316" s="221"/>
      <c r="N316" s="22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139</v>
      </c>
      <c r="AU316" s="18" t="s">
        <v>20</v>
      </c>
    </row>
    <row r="317" s="13" customFormat="1">
      <c r="A317" s="13"/>
      <c r="B317" s="223"/>
      <c r="C317" s="224"/>
      <c r="D317" s="225" t="s">
        <v>141</v>
      </c>
      <c r="E317" s="226" t="s">
        <v>31</v>
      </c>
      <c r="F317" s="227" t="s">
        <v>730</v>
      </c>
      <c r="G317" s="224"/>
      <c r="H317" s="228">
        <v>298</v>
      </c>
      <c r="I317" s="229"/>
      <c r="J317" s="224"/>
      <c r="K317" s="224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141</v>
      </c>
      <c r="AU317" s="234" t="s">
        <v>20</v>
      </c>
      <c r="AV317" s="13" t="s">
        <v>20</v>
      </c>
      <c r="AW317" s="13" t="s">
        <v>40</v>
      </c>
      <c r="AX317" s="13" t="s">
        <v>81</v>
      </c>
      <c r="AY317" s="234" t="s">
        <v>130</v>
      </c>
    </row>
    <row r="318" s="14" customFormat="1">
      <c r="A318" s="14"/>
      <c r="B318" s="235"/>
      <c r="C318" s="236"/>
      <c r="D318" s="225" t="s">
        <v>141</v>
      </c>
      <c r="E318" s="237" t="s">
        <v>31</v>
      </c>
      <c r="F318" s="238" t="s">
        <v>465</v>
      </c>
      <c r="G318" s="236"/>
      <c r="H318" s="237" t="s">
        <v>31</v>
      </c>
      <c r="I318" s="239"/>
      <c r="J318" s="236"/>
      <c r="K318" s="236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141</v>
      </c>
      <c r="AU318" s="244" t="s">
        <v>20</v>
      </c>
      <c r="AV318" s="14" t="s">
        <v>89</v>
      </c>
      <c r="AW318" s="14" t="s">
        <v>40</v>
      </c>
      <c r="AX318" s="14" t="s">
        <v>81</v>
      </c>
      <c r="AY318" s="244" t="s">
        <v>130</v>
      </c>
    </row>
    <row r="319" s="15" customFormat="1">
      <c r="A319" s="15"/>
      <c r="B319" s="245"/>
      <c r="C319" s="246"/>
      <c r="D319" s="225" t="s">
        <v>141</v>
      </c>
      <c r="E319" s="247" t="s">
        <v>31</v>
      </c>
      <c r="F319" s="248" t="s">
        <v>144</v>
      </c>
      <c r="G319" s="246"/>
      <c r="H319" s="249">
        <v>298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5" t="s">
        <v>141</v>
      </c>
      <c r="AU319" s="255" t="s">
        <v>20</v>
      </c>
      <c r="AV319" s="15" t="s">
        <v>137</v>
      </c>
      <c r="AW319" s="15" t="s">
        <v>40</v>
      </c>
      <c r="AX319" s="15" t="s">
        <v>89</v>
      </c>
      <c r="AY319" s="255" t="s">
        <v>130</v>
      </c>
    </row>
    <row r="320" s="2" customFormat="1" ht="33" customHeight="1">
      <c r="A320" s="40"/>
      <c r="B320" s="41"/>
      <c r="C320" s="206" t="s">
        <v>427</v>
      </c>
      <c r="D320" s="206" t="s">
        <v>132</v>
      </c>
      <c r="E320" s="207" t="s">
        <v>467</v>
      </c>
      <c r="F320" s="208" t="s">
        <v>468</v>
      </c>
      <c r="G320" s="209" t="s">
        <v>342</v>
      </c>
      <c r="H320" s="210">
        <v>6</v>
      </c>
      <c r="I320" s="211"/>
      <c r="J320" s="210">
        <f>ROUND(I320*H320,2)</f>
        <v>0</v>
      </c>
      <c r="K320" s="208" t="s">
        <v>136</v>
      </c>
      <c r="L320" s="46"/>
      <c r="M320" s="212" t="s">
        <v>31</v>
      </c>
      <c r="N320" s="213" t="s">
        <v>52</v>
      </c>
      <c r="O320" s="86"/>
      <c r="P320" s="214">
        <f>O320*H320</f>
        <v>0</v>
      </c>
      <c r="Q320" s="214">
        <v>0</v>
      </c>
      <c r="R320" s="214">
        <f>Q320*H320</f>
        <v>0</v>
      </c>
      <c r="S320" s="214">
        <v>0.97999999999999998</v>
      </c>
      <c r="T320" s="215">
        <f>S320*H320</f>
        <v>5.8799999999999999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6" t="s">
        <v>137</v>
      </c>
      <c r="AT320" s="216" t="s">
        <v>132</v>
      </c>
      <c r="AU320" s="216" t="s">
        <v>20</v>
      </c>
      <c r="AY320" s="18" t="s">
        <v>130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89</v>
      </c>
      <c r="BK320" s="217">
        <f>ROUND(I320*H320,2)</f>
        <v>0</v>
      </c>
      <c r="BL320" s="18" t="s">
        <v>137</v>
      </c>
      <c r="BM320" s="216" t="s">
        <v>469</v>
      </c>
    </row>
    <row r="321" s="2" customFormat="1">
      <c r="A321" s="40"/>
      <c r="B321" s="41"/>
      <c r="C321" s="42"/>
      <c r="D321" s="218" t="s">
        <v>139</v>
      </c>
      <c r="E321" s="42"/>
      <c r="F321" s="219" t="s">
        <v>470</v>
      </c>
      <c r="G321" s="42"/>
      <c r="H321" s="42"/>
      <c r="I321" s="220"/>
      <c r="J321" s="42"/>
      <c r="K321" s="42"/>
      <c r="L321" s="46"/>
      <c r="M321" s="221"/>
      <c r="N321" s="22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8" t="s">
        <v>139</v>
      </c>
      <c r="AU321" s="18" t="s">
        <v>20</v>
      </c>
    </row>
    <row r="322" s="13" customFormat="1">
      <c r="A322" s="13"/>
      <c r="B322" s="223"/>
      <c r="C322" s="224"/>
      <c r="D322" s="225" t="s">
        <v>141</v>
      </c>
      <c r="E322" s="226" t="s">
        <v>31</v>
      </c>
      <c r="F322" s="227" t="s">
        <v>781</v>
      </c>
      <c r="G322" s="224"/>
      <c r="H322" s="228">
        <v>6</v>
      </c>
      <c r="I322" s="229"/>
      <c r="J322" s="224"/>
      <c r="K322" s="224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141</v>
      </c>
      <c r="AU322" s="234" t="s">
        <v>20</v>
      </c>
      <c r="AV322" s="13" t="s">
        <v>20</v>
      </c>
      <c r="AW322" s="13" t="s">
        <v>40</v>
      </c>
      <c r="AX322" s="13" t="s">
        <v>81</v>
      </c>
      <c r="AY322" s="234" t="s">
        <v>130</v>
      </c>
    </row>
    <row r="323" s="14" customFormat="1">
      <c r="A323" s="14"/>
      <c r="B323" s="235"/>
      <c r="C323" s="236"/>
      <c r="D323" s="225" t="s">
        <v>141</v>
      </c>
      <c r="E323" s="237" t="s">
        <v>31</v>
      </c>
      <c r="F323" s="238" t="s">
        <v>204</v>
      </c>
      <c r="G323" s="236"/>
      <c r="H323" s="237" t="s">
        <v>31</v>
      </c>
      <c r="I323" s="239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4" t="s">
        <v>141</v>
      </c>
      <c r="AU323" s="244" t="s">
        <v>20</v>
      </c>
      <c r="AV323" s="14" t="s">
        <v>89</v>
      </c>
      <c r="AW323" s="14" t="s">
        <v>40</v>
      </c>
      <c r="AX323" s="14" t="s">
        <v>81</v>
      </c>
      <c r="AY323" s="244" t="s">
        <v>130</v>
      </c>
    </row>
    <row r="324" s="15" customFormat="1">
      <c r="A324" s="15"/>
      <c r="B324" s="245"/>
      <c r="C324" s="246"/>
      <c r="D324" s="225" t="s">
        <v>141</v>
      </c>
      <c r="E324" s="247" t="s">
        <v>31</v>
      </c>
      <c r="F324" s="248" t="s">
        <v>144</v>
      </c>
      <c r="G324" s="246"/>
      <c r="H324" s="249">
        <v>6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5" t="s">
        <v>141</v>
      </c>
      <c r="AU324" s="255" t="s">
        <v>20</v>
      </c>
      <c r="AV324" s="15" t="s">
        <v>137</v>
      </c>
      <c r="AW324" s="15" t="s">
        <v>40</v>
      </c>
      <c r="AX324" s="15" t="s">
        <v>89</v>
      </c>
      <c r="AY324" s="255" t="s">
        <v>130</v>
      </c>
    </row>
    <row r="325" s="2" customFormat="1" ht="24.15" customHeight="1">
      <c r="A325" s="40"/>
      <c r="B325" s="41"/>
      <c r="C325" s="206" t="s">
        <v>434</v>
      </c>
      <c r="D325" s="206" t="s">
        <v>132</v>
      </c>
      <c r="E325" s="207" t="s">
        <v>473</v>
      </c>
      <c r="F325" s="208" t="s">
        <v>474</v>
      </c>
      <c r="G325" s="209" t="s">
        <v>164</v>
      </c>
      <c r="H325" s="210">
        <v>0.11</v>
      </c>
      <c r="I325" s="211"/>
      <c r="J325" s="210">
        <f>ROUND(I325*H325,2)</f>
        <v>0</v>
      </c>
      <c r="K325" s="208" t="s">
        <v>136</v>
      </c>
      <c r="L325" s="46"/>
      <c r="M325" s="212" t="s">
        <v>31</v>
      </c>
      <c r="N325" s="213" t="s">
        <v>52</v>
      </c>
      <c r="O325" s="86"/>
      <c r="P325" s="214">
        <f>O325*H325</f>
        <v>0</v>
      </c>
      <c r="Q325" s="214">
        <v>0</v>
      </c>
      <c r="R325" s="214">
        <f>Q325*H325</f>
        <v>0</v>
      </c>
      <c r="S325" s="214">
        <v>2.3999999999999999</v>
      </c>
      <c r="T325" s="215">
        <f>S325*H325</f>
        <v>0.26400000000000001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6" t="s">
        <v>137</v>
      </c>
      <c r="AT325" s="216" t="s">
        <v>132</v>
      </c>
      <c r="AU325" s="216" t="s">
        <v>20</v>
      </c>
      <c r="AY325" s="18" t="s">
        <v>130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89</v>
      </c>
      <c r="BK325" s="217">
        <f>ROUND(I325*H325,2)</f>
        <v>0</v>
      </c>
      <c r="BL325" s="18" t="s">
        <v>137</v>
      </c>
      <c r="BM325" s="216" t="s">
        <v>475</v>
      </c>
    </row>
    <row r="326" s="2" customFormat="1">
      <c r="A326" s="40"/>
      <c r="B326" s="41"/>
      <c r="C326" s="42"/>
      <c r="D326" s="218" t="s">
        <v>139</v>
      </c>
      <c r="E326" s="42"/>
      <c r="F326" s="219" t="s">
        <v>476</v>
      </c>
      <c r="G326" s="42"/>
      <c r="H326" s="42"/>
      <c r="I326" s="220"/>
      <c r="J326" s="42"/>
      <c r="K326" s="42"/>
      <c r="L326" s="46"/>
      <c r="M326" s="221"/>
      <c r="N326" s="222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8" t="s">
        <v>139</v>
      </c>
      <c r="AU326" s="18" t="s">
        <v>20</v>
      </c>
    </row>
    <row r="327" s="13" customFormat="1">
      <c r="A327" s="13"/>
      <c r="B327" s="223"/>
      <c r="C327" s="224"/>
      <c r="D327" s="225" t="s">
        <v>141</v>
      </c>
      <c r="E327" s="226" t="s">
        <v>31</v>
      </c>
      <c r="F327" s="227" t="s">
        <v>782</v>
      </c>
      <c r="G327" s="224"/>
      <c r="H327" s="228">
        <v>0.11</v>
      </c>
      <c r="I327" s="229"/>
      <c r="J327" s="224"/>
      <c r="K327" s="224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141</v>
      </c>
      <c r="AU327" s="234" t="s">
        <v>20</v>
      </c>
      <c r="AV327" s="13" t="s">
        <v>20</v>
      </c>
      <c r="AW327" s="13" t="s">
        <v>40</v>
      </c>
      <c r="AX327" s="13" t="s">
        <v>81</v>
      </c>
      <c r="AY327" s="234" t="s">
        <v>130</v>
      </c>
    </row>
    <row r="328" s="14" customFormat="1">
      <c r="A328" s="14"/>
      <c r="B328" s="235"/>
      <c r="C328" s="236"/>
      <c r="D328" s="225" t="s">
        <v>141</v>
      </c>
      <c r="E328" s="237" t="s">
        <v>31</v>
      </c>
      <c r="F328" s="238" t="s">
        <v>204</v>
      </c>
      <c r="G328" s="236"/>
      <c r="H328" s="237" t="s">
        <v>31</v>
      </c>
      <c r="I328" s="239"/>
      <c r="J328" s="236"/>
      <c r="K328" s="236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141</v>
      </c>
      <c r="AU328" s="244" t="s">
        <v>20</v>
      </c>
      <c r="AV328" s="14" t="s">
        <v>89</v>
      </c>
      <c r="AW328" s="14" t="s">
        <v>40</v>
      </c>
      <c r="AX328" s="14" t="s">
        <v>81</v>
      </c>
      <c r="AY328" s="244" t="s">
        <v>130</v>
      </c>
    </row>
    <row r="329" s="15" customFormat="1">
      <c r="A329" s="15"/>
      <c r="B329" s="245"/>
      <c r="C329" s="246"/>
      <c r="D329" s="225" t="s">
        <v>141</v>
      </c>
      <c r="E329" s="247" t="s">
        <v>31</v>
      </c>
      <c r="F329" s="248" t="s">
        <v>144</v>
      </c>
      <c r="G329" s="246"/>
      <c r="H329" s="249">
        <v>0.11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5" t="s">
        <v>141</v>
      </c>
      <c r="AU329" s="255" t="s">
        <v>20</v>
      </c>
      <c r="AV329" s="15" t="s">
        <v>137</v>
      </c>
      <c r="AW329" s="15" t="s">
        <v>40</v>
      </c>
      <c r="AX329" s="15" t="s">
        <v>89</v>
      </c>
      <c r="AY329" s="255" t="s">
        <v>130</v>
      </c>
    </row>
    <row r="330" s="12" customFormat="1" ht="22.8" customHeight="1">
      <c r="A330" s="12"/>
      <c r="B330" s="190"/>
      <c r="C330" s="191"/>
      <c r="D330" s="192" t="s">
        <v>80</v>
      </c>
      <c r="E330" s="204" t="s">
        <v>480</v>
      </c>
      <c r="F330" s="204" t="s">
        <v>481</v>
      </c>
      <c r="G330" s="191"/>
      <c r="H330" s="191"/>
      <c r="I330" s="194"/>
      <c r="J330" s="205">
        <f>BK330</f>
        <v>0</v>
      </c>
      <c r="K330" s="191"/>
      <c r="L330" s="196"/>
      <c r="M330" s="197"/>
      <c r="N330" s="198"/>
      <c r="O330" s="198"/>
      <c r="P330" s="199">
        <f>SUM(P331:P374)</f>
        <v>0</v>
      </c>
      <c r="Q330" s="198"/>
      <c r="R330" s="199">
        <f>SUM(R331:R374)</f>
        <v>0</v>
      </c>
      <c r="S330" s="198"/>
      <c r="T330" s="200">
        <f>SUM(T331:T374)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89</v>
      </c>
      <c r="AT330" s="202" t="s">
        <v>80</v>
      </c>
      <c r="AU330" s="202" t="s">
        <v>89</v>
      </c>
      <c r="AY330" s="201" t="s">
        <v>130</v>
      </c>
      <c r="BK330" s="203">
        <f>SUM(BK331:BK374)</f>
        <v>0</v>
      </c>
    </row>
    <row r="331" s="2" customFormat="1" ht="24.15" customHeight="1">
      <c r="A331" s="40"/>
      <c r="B331" s="41"/>
      <c r="C331" s="206" t="s">
        <v>439</v>
      </c>
      <c r="D331" s="206" t="s">
        <v>132</v>
      </c>
      <c r="E331" s="207" t="s">
        <v>483</v>
      </c>
      <c r="F331" s="208" t="s">
        <v>484</v>
      </c>
      <c r="G331" s="209" t="s">
        <v>188</v>
      </c>
      <c r="H331" s="210">
        <v>184.47</v>
      </c>
      <c r="I331" s="211"/>
      <c r="J331" s="210">
        <f>ROUND(I331*H331,2)</f>
        <v>0</v>
      </c>
      <c r="K331" s="208" t="s">
        <v>136</v>
      </c>
      <c r="L331" s="46"/>
      <c r="M331" s="212" t="s">
        <v>31</v>
      </c>
      <c r="N331" s="213" t="s">
        <v>52</v>
      </c>
      <c r="O331" s="86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6" t="s">
        <v>137</v>
      </c>
      <c r="AT331" s="216" t="s">
        <v>132</v>
      </c>
      <c r="AU331" s="216" t="s">
        <v>20</v>
      </c>
      <c r="AY331" s="18" t="s">
        <v>130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89</v>
      </c>
      <c r="BK331" s="217">
        <f>ROUND(I331*H331,2)</f>
        <v>0</v>
      </c>
      <c r="BL331" s="18" t="s">
        <v>137</v>
      </c>
      <c r="BM331" s="216" t="s">
        <v>783</v>
      </c>
    </row>
    <row r="332" s="2" customFormat="1">
      <c r="A332" s="40"/>
      <c r="B332" s="41"/>
      <c r="C332" s="42"/>
      <c r="D332" s="218" t="s">
        <v>139</v>
      </c>
      <c r="E332" s="42"/>
      <c r="F332" s="219" t="s">
        <v>486</v>
      </c>
      <c r="G332" s="42"/>
      <c r="H332" s="42"/>
      <c r="I332" s="220"/>
      <c r="J332" s="42"/>
      <c r="K332" s="42"/>
      <c r="L332" s="46"/>
      <c r="M332" s="221"/>
      <c r="N332" s="22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8" t="s">
        <v>139</v>
      </c>
      <c r="AU332" s="18" t="s">
        <v>20</v>
      </c>
    </row>
    <row r="333" s="13" customFormat="1">
      <c r="A333" s="13"/>
      <c r="B333" s="223"/>
      <c r="C333" s="224"/>
      <c r="D333" s="225" t="s">
        <v>141</v>
      </c>
      <c r="E333" s="226" t="s">
        <v>31</v>
      </c>
      <c r="F333" s="227" t="s">
        <v>784</v>
      </c>
      <c r="G333" s="224"/>
      <c r="H333" s="228">
        <v>805.62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141</v>
      </c>
      <c r="AU333" s="234" t="s">
        <v>20</v>
      </c>
      <c r="AV333" s="13" t="s">
        <v>20</v>
      </c>
      <c r="AW333" s="13" t="s">
        <v>40</v>
      </c>
      <c r="AX333" s="13" t="s">
        <v>81</v>
      </c>
      <c r="AY333" s="234" t="s">
        <v>130</v>
      </c>
    </row>
    <row r="334" s="13" customFormat="1">
      <c r="A334" s="13"/>
      <c r="B334" s="223"/>
      <c r="C334" s="224"/>
      <c r="D334" s="225" t="s">
        <v>141</v>
      </c>
      <c r="E334" s="226" t="s">
        <v>31</v>
      </c>
      <c r="F334" s="227" t="s">
        <v>785</v>
      </c>
      <c r="G334" s="224"/>
      <c r="H334" s="228">
        <v>-31.449999999999999</v>
      </c>
      <c r="I334" s="229"/>
      <c r="J334" s="224"/>
      <c r="K334" s="224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141</v>
      </c>
      <c r="AU334" s="234" t="s">
        <v>20</v>
      </c>
      <c r="AV334" s="13" t="s">
        <v>20</v>
      </c>
      <c r="AW334" s="13" t="s">
        <v>40</v>
      </c>
      <c r="AX334" s="13" t="s">
        <v>81</v>
      </c>
      <c r="AY334" s="234" t="s">
        <v>130</v>
      </c>
    </row>
    <row r="335" s="14" customFormat="1">
      <c r="A335" s="14"/>
      <c r="B335" s="235"/>
      <c r="C335" s="236"/>
      <c r="D335" s="225" t="s">
        <v>141</v>
      </c>
      <c r="E335" s="237" t="s">
        <v>31</v>
      </c>
      <c r="F335" s="238" t="s">
        <v>786</v>
      </c>
      <c r="G335" s="236"/>
      <c r="H335" s="237" t="s">
        <v>31</v>
      </c>
      <c r="I335" s="239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141</v>
      </c>
      <c r="AU335" s="244" t="s">
        <v>20</v>
      </c>
      <c r="AV335" s="14" t="s">
        <v>89</v>
      </c>
      <c r="AW335" s="14" t="s">
        <v>40</v>
      </c>
      <c r="AX335" s="14" t="s">
        <v>81</v>
      </c>
      <c r="AY335" s="244" t="s">
        <v>130</v>
      </c>
    </row>
    <row r="336" s="14" customFormat="1">
      <c r="A336" s="14"/>
      <c r="B336" s="235"/>
      <c r="C336" s="236"/>
      <c r="D336" s="225" t="s">
        <v>141</v>
      </c>
      <c r="E336" s="237" t="s">
        <v>31</v>
      </c>
      <c r="F336" s="238" t="s">
        <v>787</v>
      </c>
      <c r="G336" s="236"/>
      <c r="H336" s="237" t="s">
        <v>31</v>
      </c>
      <c r="I336" s="239"/>
      <c r="J336" s="236"/>
      <c r="K336" s="236"/>
      <c r="L336" s="240"/>
      <c r="M336" s="241"/>
      <c r="N336" s="242"/>
      <c r="O336" s="242"/>
      <c r="P336" s="242"/>
      <c r="Q336" s="242"/>
      <c r="R336" s="242"/>
      <c r="S336" s="242"/>
      <c r="T336" s="24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4" t="s">
        <v>141</v>
      </c>
      <c r="AU336" s="244" t="s">
        <v>20</v>
      </c>
      <c r="AV336" s="14" t="s">
        <v>89</v>
      </c>
      <c r="AW336" s="14" t="s">
        <v>40</v>
      </c>
      <c r="AX336" s="14" t="s">
        <v>81</v>
      </c>
      <c r="AY336" s="244" t="s">
        <v>130</v>
      </c>
    </row>
    <row r="337" s="14" customFormat="1">
      <c r="A337" s="14"/>
      <c r="B337" s="235"/>
      <c r="C337" s="236"/>
      <c r="D337" s="225" t="s">
        <v>141</v>
      </c>
      <c r="E337" s="237" t="s">
        <v>31</v>
      </c>
      <c r="F337" s="238" t="s">
        <v>788</v>
      </c>
      <c r="G337" s="236"/>
      <c r="H337" s="237" t="s">
        <v>31</v>
      </c>
      <c r="I337" s="239"/>
      <c r="J337" s="236"/>
      <c r="K337" s="236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141</v>
      </c>
      <c r="AU337" s="244" t="s">
        <v>20</v>
      </c>
      <c r="AV337" s="14" t="s">
        <v>89</v>
      </c>
      <c r="AW337" s="14" t="s">
        <v>40</v>
      </c>
      <c r="AX337" s="14" t="s">
        <v>81</v>
      </c>
      <c r="AY337" s="244" t="s">
        <v>130</v>
      </c>
    </row>
    <row r="338" s="13" customFormat="1">
      <c r="A338" s="13"/>
      <c r="B338" s="223"/>
      <c r="C338" s="224"/>
      <c r="D338" s="225" t="s">
        <v>141</v>
      </c>
      <c r="E338" s="226" t="s">
        <v>31</v>
      </c>
      <c r="F338" s="227" t="s">
        <v>789</v>
      </c>
      <c r="G338" s="224"/>
      <c r="H338" s="228">
        <v>-589.70000000000005</v>
      </c>
      <c r="I338" s="229"/>
      <c r="J338" s="224"/>
      <c r="K338" s="224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141</v>
      </c>
      <c r="AU338" s="234" t="s">
        <v>20</v>
      </c>
      <c r="AV338" s="13" t="s">
        <v>20</v>
      </c>
      <c r="AW338" s="13" t="s">
        <v>40</v>
      </c>
      <c r="AX338" s="13" t="s">
        <v>81</v>
      </c>
      <c r="AY338" s="234" t="s">
        <v>130</v>
      </c>
    </row>
    <row r="339" s="15" customFormat="1">
      <c r="A339" s="15"/>
      <c r="B339" s="245"/>
      <c r="C339" s="246"/>
      <c r="D339" s="225" t="s">
        <v>141</v>
      </c>
      <c r="E339" s="247" t="s">
        <v>31</v>
      </c>
      <c r="F339" s="248" t="s">
        <v>144</v>
      </c>
      <c r="G339" s="246"/>
      <c r="H339" s="249">
        <v>184.46999999999991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5" t="s">
        <v>141</v>
      </c>
      <c r="AU339" s="255" t="s">
        <v>20</v>
      </c>
      <c r="AV339" s="15" t="s">
        <v>137</v>
      </c>
      <c r="AW339" s="15" t="s">
        <v>40</v>
      </c>
      <c r="AX339" s="15" t="s">
        <v>89</v>
      </c>
      <c r="AY339" s="255" t="s">
        <v>130</v>
      </c>
    </row>
    <row r="340" s="2" customFormat="1" ht="24.15" customHeight="1">
      <c r="A340" s="40"/>
      <c r="B340" s="41"/>
      <c r="C340" s="206" t="s">
        <v>444</v>
      </c>
      <c r="D340" s="206" t="s">
        <v>132</v>
      </c>
      <c r="E340" s="207" t="s">
        <v>494</v>
      </c>
      <c r="F340" s="208" t="s">
        <v>495</v>
      </c>
      <c r="G340" s="209" t="s">
        <v>188</v>
      </c>
      <c r="H340" s="210">
        <v>2582.5799999999999</v>
      </c>
      <c r="I340" s="211"/>
      <c r="J340" s="210">
        <f>ROUND(I340*H340,2)</f>
        <v>0</v>
      </c>
      <c r="K340" s="208" t="s">
        <v>136</v>
      </c>
      <c r="L340" s="46"/>
      <c r="M340" s="212" t="s">
        <v>31</v>
      </c>
      <c r="N340" s="213" t="s">
        <v>52</v>
      </c>
      <c r="O340" s="86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6" t="s">
        <v>137</v>
      </c>
      <c r="AT340" s="216" t="s">
        <v>132</v>
      </c>
      <c r="AU340" s="216" t="s">
        <v>20</v>
      </c>
      <c r="AY340" s="18" t="s">
        <v>130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89</v>
      </c>
      <c r="BK340" s="217">
        <f>ROUND(I340*H340,2)</f>
        <v>0</v>
      </c>
      <c r="BL340" s="18" t="s">
        <v>137</v>
      </c>
      <c r="BM340" s="216" t="s">
        <v>790</v>
      </c>
    </row>
    <row r="341" s="2" customFormat="1">
      <c r="A341" s="40"/>
      <c r="B341" s="41"/>
      <c r="C341" s="42"/>
      <c r="D341" s="218" t="s">
        <v>139</v>
      </c>
      <c r="E341" s="42"/>
      <c r="F341" s="219" t="s">
        <v>497</v>
      </c>
      <c r="G341" s="42"/>
      <c r="H341" s="42"/>
      <c r="I341" s="220"/>
      <c r="J341" s="42"/>
      <c r="K341" s="42"/>
      <c r="L341" s="46"/>
      <c r="M341" s="221"/>
      <c r="N341" s="222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8" t="s">
        <v>139</v>
      </c>
      <c r="AU341" s="18" t="s">
        <v>20</v>
      </c>
    </row>
    <row r="342" s="13" customFormat="1">
      <c r="A342" s="13"/>
      <c r="B342" s="223"/>
      <c r="C342" s="224"/>
      <c r="D342" s="225" t="s">
        <v>141</v>
      </c>
      <c r="E342" s="226" t="s">
        <v>31</v>
      </c>
      <c r="F342" s="227" t="s">
        <v>791</v>
      </c>
      <c r="G342" s="224"/>
      <c r="H342" s="228">
        <v>2582.5799999999999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141</v>
      </c>
      <c r="AU342" s="234" t="s">
        <v>20</v>
      </c>
      <c r="AV342" s="13" t="s">
        <v>20</v>
      </c>
      <c r="AW342" s="13" t="s">
        <v>40</v>
      </c>
      <c r="AX342" s="13" t="s">
        <v>81</v>
      </c>
      <c r="AY342" s="234" t="s">
        <v>130</v>
      </c>
    </row>
    <row r="343" s="15" customFormat="1">
      <c r="A343" s="15"/>
      <c r="B343" s="245"/>
      <c r="C343" s="246"/>
      <c r="D343" s="225" t="s">
        <v>141</v>
      </c>
      <c r="E343" s="247" t="s">
        <v>31</v>
      </c>
      <c r="F343" s="248" t="s">
        <v>144</v>
      </c>
      <c r="G343" s="246"/>
      <c r="H343" s="249">
        <v>2582.5799999999999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5" t="s">
        <v>141</v>
      </c>
      <c r="AU343" s="255" t="s">
        <v>20</v>
      </c>
      <c r="AV343" s="15" t="s">
        <v>137</v>
      </c>
      <c r="AW343" s="15" t="s">
        <v>40</v>
      </c>
      <c r="AX343" s="15" t="s">
        <v>89</v>
      </c>
      <c r="AY343" s="255" t="s">
        <v>130</v>
      </c>
    </row>
    <row r="344" s="2" customFormat="1" ht="24.15" customHeight="1">
      <c r="A344" s="40"/>
      <c r="B344" s="41"/>
      <c r="C344" s="206" t="s">
        <v>454</v>
      </c>
      <c r="D344" s="206" t="s">
        <v>132</v>
      </c>
      <c r="E344" s="207" t="s">
        <v>500</v>
      </c>
      <c r="F344" s="208" t="s">
        <v>501</v>
      </c>
      <c r="G344" s="209" t="s">
        <v>188</v>
      </c>
      <c r="H344" s="210">
        <v>31.449999999999999</v>
      </c>
      <c r="I344" s="211"/>
      <c r="J344" s="210">
        <f>ROUND(I344*H344,2)</f>
        <v>0</v>
      </c>
      <c r="K344" s="208" t="s">
        <v>136</v>
      </c>
      <c r="L344" s="46"/>
      <c r="M344" s="212" t="s">
        <v>31</v>
      </c>
      <c r="N344" s="213" t="s">
        <v>52</v>
      </c>
      <c r="O344" s="86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6" t="s">
        <v>137</v>
      </c>
      <c r="AT344" s="216" t="s">
        <v>132</v>
      </c>
      <c r="AU344" s="216" t="s">
        <v>20</v>
      </c>
      <c r="AY344" s="18" t="s">
        <v>130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89</v>
      </c>
      <c r="BK344" s="217">
        <f>ROUND(I344*H344,2)</f>
        <v>0</v>
      </c>
      <c r="BL344" s="18" t="s">
        <v>137</v>
      </c>
      <c r="BM344" s="216" t="s">
        <v>792</v>
      </c>
    </row>
    <row r="345" s="2" customFormat="1">
      <c r="A345" s="40"/>
      <c r="B345" s="41"/>
      <c r="C345" s="42"/>
      <c r="D345" s="218" t="s">
        <v>139</v>
      </c>
      <c r="E345" s="42"/>
      <c r="F345" s="219" t="s">
        <v>503</v>
      </c>
      <c r="G345" s="42"/>
      <c r="H345" s="42"/>
      <c r="I345" s="220"/>
      <c r="J345" s="42"/>
      <c r="K345" s="42"/>
      <c r="L345" s="46"/>
      <c r="M345" s="221"/>
      <c r="N345" s="22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8" t="s">
        <v>139</v>
      </c>
      <c r="AU345" s="18" t="s">
        <v>20</v>
      </c>
    </row>
    <row r="346" s="13" customFormat="1">
      <c r="A346" s="13"/>
      <c r="B346" s="223"/>
      <c r="C346" s="224"/>
      <c r="D346" s="225" t="s">
        <v>141</v>
      </c>
      <c r="E346" s="226" t="s">
        <v>31</v>
      </c>
      <c r="F346" s="227" t="s">
        <v>793</v>
      </c>
      <c r="G346" s="224"/>
      <c r="H346" s="228">
        <v>6.1399999999999997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141</v>
      </c>
      <c r="AU346" s="234" t="s">
        <v>20</v>
      </c>
      <c r="AV346" s="13" t="s">
        <v>20</v>
      </c>
      <c r="AW346" s="13" t="s">
        <v>40</v>
      </c>
      <c r="AX346" s="13" t="s">
        <v>81</v>
      </c>
      <c r="AY346" s="234" t="s">
        <v>130</v>
      </c>
    </row>
    <row r="347" s="14" customFormat="1">
      <c r="A347" s="14"/>
      <c r="B347" s="235"/>
      <c r="C347" s="236"/>
      <c r="D347" s="225" t="s">
        <v>141</v>
      </c>
      <c r="E347" s="237" t="s">
        <v>31</v>
      </c>
      <c r="F347" s="238" t="s">
        <v>794</v>
      </c>
      <c r="G347" s="236"/>
      <c r="H347" s="237" t="s">
        <v>31</v>
      </c>
      <c r="I347" s="239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4" t="s">
        <v>141</v>
      </c>
      <c r="AU347" s="244" t="s">
        <v>20</v>
      </c>
      <c r="AV347" s="14" t="s">
        <v>89</v>
      </c>
      <c r="AW347" s="14" t="s">
        <v>40</v>
      </c>
      <c r="AX347" s="14" t="s">
        <v>81</v>
      </c>
      <c r="AY347" s="244" t="s">
        <v>130</v>
      </c>
    </row>
    <row r="348" s="13" customFormat="1">
      <c r="A348" s="13"/>
      <c r="B348" s="223"/>
      <c r="C348" s="224"/>
      <c r="D348" s="225" t="s">
        <v>141</v>
      </c>
      <c r="E348" s="226" t="s">
        <v>31</v>
      </c>
      <c r="F348" s="227" t="s">
        <v>795</v>
      </c>
      <c r="G348" s="224"/>
      <c r="H348" s="228">
        <v>25.309999999999999</v>
      </c>
      <c r="I348" s="229"/>
      <c r="J348" s="224"/>
      <c r="K348" s="224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141</v>
      </c>
      <c r="AU348" s="234" t="s">
        <v>20</v>
      </c>
      <c r="AV348" s="13" t="s">
        <v>20</v>
      </c>
      <c r="AW348" s="13" t="s">
        <v>40</v>
      </c>
      <c r="AX348" s="13" t="s">
        <v>81</v>
      </c>
      <c r="AY348" s="234" t="s">
        <v>130</v>
      </c>
    </row>
    <row r="349" s="14" customFormat="1">
      <c r="A349" s="14"/>
      <c r="B349" s="235"/>
      <c r="C349" s="236"/>
      <c r="D349" s="225" t="s">
        <v>141</v>
      </c>
      <c r="E349" s="237" t="s">
        <v>31</v>
      </c>
      <c r="F349" s="238" t="s">
        <v>796</v>
      </c>
      <c r="G349" s="236"/>
      <c r="H349" s="237" t="s">
        <v>31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141</v>
      </c>
      <c r="AU349" s="244" t="s">
        <v>20</v>
      </c>
      <c r="AV349" s="14" t="s">
        <v>89</v>
      </c>
      <c r="AW349" s="14" t="s">
        <v>40</v>
      </c>
      <c r="AX349" s="14" t="s">
        <v>81</v>
      </c>
      <c r="AY349" s="244" t="s">
        <v>130</v>
      </c>
    </row>
    <row r="350" s="15" customFormat="1">
      <c r="A350" s="15"/>
      <c r="B350" s="245"/>
      <c r="C350" s="246"/>
      <c r="D350" s="225" t="s">
        <v>141</v>
      </c>
      <c r="E350" s="247" t="s">
        <v>31</v>
      </c>
      <c r="F350" s="248" t="s">
        <v>144</v>
      </c>
      <c r="G350" s="246"/>
      <c r="H350" s="249">
        <v>31.449999999999999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5" t="s">
        <v>141</v>
      </c>
      <c r="AU350" s="255" t="s">
        <v>20</v>
      </c>
      <c r="AV350" s="15" t="s">
        <v>137</v>
      </c>
      <c r="AW350" s="15" t="s">
        <v>40</v>
      </c>
      <c r="AX350" s="15" t="s">
        <v>89</v>
      </c>
      <c r="AY350" s="255" t="s">
        <v>130</v>
      </c>
    </row>
    <row r="351" s="2" customFormat="1" ht="24.15" customHeight="1">
      <c r="A351" s="40"/>
      <c r="B351" s="41"/>
      <c r="C351" s="206" t="s">
        <v>460</v>
      </c>
      <c r="D351" s="206" t="s">
        <v>132</v>
      </c>
      <c r="E351" s="207" t="s">
        <v>511</v>
      </c>
      <c r="F351" s="208" t="s">
        <v>495</v>
      </c>
      <c r="G351" s="209" t="s">
        <v>188</v>
      </c>
      <c r="H351" s="210">
        <v>440.30000000000001</v>
      </c>
      <c r="I351" s="211"/>
      <c r="J351" s="210">
        <f>ROUND(I351*H351,2)</f>
        <v>0</v>
      </c>
      <c r="K351" s="208" t="s">
        <v>136</v>
      </c>
      <c r="L351" s="46"/>
      <c r="M351" s="212" t="s">
        <v>31</v>
      </c>
      <c r="N351" s="213" t="s">
        <v>52</v>
      </c>
      <c r="O351" s="86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6" t="s">
        <v>137</v>
      </c>
      <c r="AT351" s="216" t="s">
        <v>132</v>
      </c>
      <c r="AU351" s="216" t="s">
        <v>20</v>
      </c>
      <c r="AY351" s="18" t="s">
        <v>130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89</v>
      </c>
      <c r="BK351" s="217">
        <f>ROUND(I351*H351,2)</f>
        <v>0</v>
      </c>
      <c r="BL351" s="18" t="s">
        <v>137</v>
      </c>
      <c r="BM351" s="216" t="s">
        <v>797</v>
      </c>
    </row>
    <row r="352" s="2" customFormat="1">
      <c r="A352" s="40"/>
      <c r="B352" s="41"/>
      <c r="C352" s="42"/>
      <c r="D352" s="218" t="s">
        <v>139</v>
      </c>
      <c r="E352" s="42"/>
      <c r="F352" s="219" t="s">
        <v>513</v>
      </c>
      <c r="G352" s="42"/>
      <c r="H352" s="42"/>
      <c r="I352" s="220"/>
      <c r="J352" s="42"/>
      <c r="K352" s="42"/>
      <c r="L352" s="46"/>
      <c r="M352" s="221"/>
      <c r="N352" s="22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8" t="s">
        <v>139</v>
      </c>
      <c r="AU352" s="18" t="s">
        <v>20</v>
      </c>
    </row>
    <row r="353" s="13" customFormat="1">
      <c r="A353" s="13"/>
      <c r="B353" s="223"/>
      <c r="C353" s="224"/>
      <c r="D353" s="225" t="s">
        <v>141</v>
      </c>
      <c r="E353" s="226" t="s">
        <v>31</v>
      </c>
      <c r="F353" s="227" t="s">
        <v>798</v>
      </c>
      <c r="G353" s="224"/>
      <c r="H353" s="228">
        <v>440.30000000000001</v>
      </c>
      <c r="I353" s="229"/>
      <c r="J353" s="224"/>
      <c r="K353" s="224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141</v>
      </c>
      <c r="AU353" s="234" t="s">
        <v>20</v>
      </c>
      <c r="AV353" s="13" t="s">
        <v>20</v>
      </c>
      <c r="AW353" s="13" t="s">
        <v>40</v>
      </c>
      <c r="AX353" s="13" t="s">
        <v>81</v>
      </c>
      <c r="AY353" s="234" t="s">
        <v>130</v>
      </c>
    </row>
    <row r="354" s="15" customFormat="1">
      <c r="A354" s="15"/>
      <c r="B354" s="245"/>
      <c r="C354" s="246"/>
      <c r="D354" s="225" t="s">
        <v>141</v>
      </c>
      <c r="E354" s="247" t="s">
        <v>31</v>
      </c>
      <c r="F354" s="248" t="s">
        <v>144</v>
      </c>
      <c r="G354" s="246"/>
      <c r="H354" s="249">
        <v>440.30000000000001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5" t="s">
        <v>141</v>
      </c>
      <c r="AU354" s="255" t="s">
        <v>20</v>
      </c>
      <c r="AV354" s="15" t="s">
        <v>137</v>
      </c>
      <c r="AW354" s="15" t="s">
        <v>40</v>
      </c>
      <c r="AX354" s="15" t="s">
        <v>89</v>
      </c>
      <c r="AY354" s="255" t="s">
        <v>130</v>
      </c>
    </row>
    <row r="355" s="2" customFormat="1" ht="16.5" customHeight="1">
      <c r="A355" s="40"/>
      <c r="B355" s="41"/>
      <c r="C355" s="206" t="s">
        <v>466</v>
      </c>
      <c r="D355" s="206" t="s">
        <v>132</v>
      </c>
      <c r="E355" s="207" t="s">
        <v>516</v>
      </c>
      <c r="F355" s="208" t="s">
        <v>517</v>
      </c>
      <c r="G355" s="209" t="s">
        <v>188</v>
      </c>
      <c r="H355" s="210">
        <v>184.47</v>
      </c>
      <c r="I355" s="211"/>
      <c r="J355" s="210">
        <f>ROUND(I355*H355,2)</f>
        <v>0</v>
      </c>
      <c r="K355" s="208" t="s">
        <v>136</v>
      </c>
      <c r="L355" s="46"/>
      <c r="M355" s="212" t="s">
        <v>31</v>
      </c>
      <c r="N355" s="213" t="s">
        <v>52</v>
      </c>
      <c r="O355" s="86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6" t="s">
        <v>137</v>
      </c>
      <c r="AT355" s="216" t="s">
        <v>132</v>
      </c>
      <c r="AU355" s="216" t="s">
        <v>20</v>
      </c>
      <c r="AY355" s="18" t="s">
        <v>130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89</v>
      </c>
      <c r="BK355" s="217">
        <f>ROUND(I355*H355,2)</f>
        <v>0</v>
      </c>
      <c r="BL355" s="18" t="s">
        <v>137</v>
      </c>
      <c r="BM355" s="216" t="s">
        <v>799</v>
      </c>
    </row>
    <row r="356" s="2" customFormat="1">
      <c r="A356" s="40"/>
      <c r="B356" s="41"/>
      <c r="C356" s="42"/>
      <c r="D356" s="218" t="s">
        <v>139</v>
      </c>
      <c r="E356" s="42"/>
      <c r="F356" s="219" t="s">
        <v>519</v>
      </c>
      <c r="G356" s="42"/>
      <c r="H356" s="42"/>
      <c r="I356" s="220"/>
      <c r="J356" s="42"/>
      <c r="K356" s="42"/>
      <c r="L356" s="46"/>
      <c r="M356" s="221"/>
      <c r="N356" s="222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8" t="s">
        <v>139</v>
      </c>
      <c r="AU356" s="18" t="s">
        <v>20</v>
      </c>
    </row>
    <row r="357" s="13" customFormat="1">
      <c r="A357" s="13"/>
      <c r="B357" s="223"/>
      <c r="C357" s="224"/>
      <c r="D357" s="225" t="s">
        <v>141</v>
      </c>
      <c r="E357" s="226" t="s">
        <v>31</v>
      </c>
      <c r="F357" s="227" t="s">
        <v>800</v>
      </c>
      <c r="G357" s="224"/>
      <c r="H357" s="228">
        <v>184.47</v>
      </c>
      <c r="I357" s="229"/>
      <c r="J357" s="224"/>
      <c r="K357" s="224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141</v>
      </c>
      <c r="AU357" s="234" t="s">
        <v>20</v>
      </c>
      <c r="AV357" s="13" t="s">
        <v>20</v>
      </c>
      <c r="AW357" s="13" t="s">
        <v>40</v>
      </c>
      <c r="AX357" s="13" t="s">
        <v>81</v>
      </c>
      <c r="AY357" s="234" t="s">
        <v>130</v>
      </c>
    </row>
    <row r="358" s="15" customFormat="1">
      <c r="A358" s="15"/>
      <c r="B358" s="245"/>
      <c r="C358" s="246"/>
      <c r="D358" s="225" t="s">
        <v>141</v>
      </c>
      <c r="E358" s="247" t="s">
        <v>31</v>
      </c>
      <c r="F358" s="248" t="s">
        <v>144</v>
      </c>
      <c r="G358" s="246"/>
      <c r="H358" s="249">
        <v>184.47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5" t="s">
        <v>141</v>
      </c>
      <c r="AU358" s="255" t="s">
        <v>20</v>
      </c>
      <c r="AV358" s="15" t="s">
        <v>137</v>
      </c>
      <c r="AW358" s="15" t="s">
        <v>40</v>
      </c>
      <c r="AX358" s="15" t="s">
        <v>89</v>
      </c>
      <c r="AY358" s="255" t="s">
        <v>130</v>
      </c>
    </row>
    <row r="359" s="2" customFormat="1" ht="16.5" customHeight="1">
      <c r="A359" s="40"/>
      <c r="B359" s="41"/>
      <c r="C359" s="206" t="s">
        <v>472</v>
      </c>
      <c r="D359" s="206" t="s">
        <v>132</v>
      </c>
      <c r="E359" s="207" t="s">
        <v>522</v>
      </c>
      <c r="F359" s="208" t="s">
        <v>523</v>
      </c>
      <c r="G359" s="209" t="s">
        <v>188</v>
      </c>
      <c r="H359" s="210">
        <v>31.449999999999999</v>
      </c>
      <c r="I359" s="211"/>
      <c r="J359" s="210">
        <f>ROUND(I359*H359,2)</f>
        <v>0</v>
      </c>
      <c r="K359" s="208" t="s">
        <v>136</v>
      </c>
      <c r="L359" s="46"/>
      <c r="M359" s="212" t="s">
        <v>31</v>
      </c>
      <c r="N359" s="213" t="s">
        <v>52</v>
      </c>
      <c r="O359" s="86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6" t="s">
        <v>137</v>
      </c>
      <c r="AT359" s="216" t="s">
        <v>132</v>
      </c>
      <c r="AU359" s="216" t="s">
        <v>20</v>
      </c>
      <c r="AY359" s="18" t="s">
        <v>130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89</v>
      </c>
      <c r="BK359" s="217">
        <f>ROUND(I359*H359,2)</f>
        <v>0</v>
      </c>
      <c r="BL359" s="18" t="s">
        <v>137</v>
      </c>
      <c r="BM359" s="216" t="s">
        <v>801</v>
      </c>
    </row>
    <row r="360" s="2" customFormat="1">
      <c r="A360" s="40"/>
      <c r="B360" s="41"/>
      <c r="C360" s="42"/>
      <c r="D360" s="218" t="s">
        <v>139</v>
      </c>
      <c r="E360" s="42"/>
      <c r="F360" s="219" t="s">
        <v>525</v>
      </c>
      <c r="G360" s="42"/>
      <c r="H360" s="42"/>
      <c r="I360" s="220"/>
      <c r="J360" s="42"/>
      <c r="K360" s="42"/>
      <c r="L360" s="46"/>
      <c r="M360" s="221"/>
      <c r="N360" s="22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139</v>
      </c>
      <c r="AU360" s="18" t="s">
        <v>20</v>
      </c>
    </row>
    <row r="361" s="13" customFormat="1">
      <c r="A361" s="13"/>
      <c r="B361" s="223"/>
      <c r="C361" s="224"/>
      <c r="D361" s="225" t="s">
        <v>141</v>
      </c>
      <c r="E361" s="226" t="s">
        <v>31</v>
      </c>
      <c r="F361" s="227" t="s">
        <v>802</v>
      </c>
      <c r="G361" s="224"/>
      <c r="H361" s="228">
        <v>31.449999999999999</v>
      </c>
      <c r="I361" s="229"/>
      <c r="J361" s="224"/>
      <c r="K361" s="224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141</v>
      </c>
      <c r="AU361" s="234" t="s">
        <v>20</v>
      </c>
      <c r="AV361" s="13" t="s">
        <v>20</v>
      </c>
      <c r="AW361" s="13" t="s">
        <v>40</v>
      </c>
      <c r="AX361" s="13" t="s">
        <v>81</v>
      </c>
      <c r="AY361" s="234" t="s">
        <v>130</v>
      </c>
    </row>
    <row r="362" s="15" customFormat="1">
      <c r="A362" s="15"/>
      <c r="B362" s="245"/>
      <c r="C362" s="246"/>
      <c r="D362" s="225" t="s">
        <v>141</v>
      </c>
      <c r="E362" s="247" t="s">
        <v>31</v>
      </c>
      <c r="F362" s="248" t="s">
        <v>144</v>
      </c>
      <c r="G362" s="246"/>
      <c r="H362" s="249">
        <v>31.449999999999999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5" t="s">
        <v>141</v>
      </c>
      <c r="AU362" s="255" t="s">
        <v>20</v>
      </c>
      <c r="AV362" s="15" t="s">
        <v>137</v>
      </c>
      <c r="AW362" s="15" t="s">
        <v>40</v>
      </c>
      <c r="AX362" s="15" t="s">
        <v>89</v>
      </c>
      <c r="AY362" s="255" t="s">
        <v>130</v>
      </c>
    </row>
    <row r="363" s="2" customFormat="1" ht="24.15" customHeight="1">
      <c r="A363" s="40"/>
      <c r="B363" s="41"/>
      <c r="C363" s="206" t="s">
        <v>482</v>
      </c>
      <c r="D363" s="206" t="s">
        <v>132</v>
      </c>
      <c r="E363" s="207" t="s">
        <v>528</v>
      </c>
      <c r="F363" s="208" t="s">
        <v>529</v>
      </c>
      <c r="G363" s="209" t="s">
        <v>188</v>
      </c>
      <c r="H363" s="210">
        <v>25.309999999999999</v>
      </c>
      <c r="I363" s="211"/>
      <c r="J363" s="210">
        <f>ROUND(I363*H363,2)</f>
        <v>0</v>
      </c>
      <c r="K363" s="208" t="s">
        <v>136</v>
      </c>
      <c r="L363" s="46"/>
      <c r="M363" s="212" t="s">
        <v>31</v>
      </c>
      <c r="N363" s="213" t="s">
        <v>52</v>
      </c>
      <c r="O363" s="86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6" t="s">
        <v>137</v>
      </c>
      <c r="AT363" s="216" t="s">
        <v>132</v>
      </c>
      <c r="AU363" s="216" t="s">
        <v>20</v>
      </c>
      <c r="AY363" s="18" t="s">
        <v>130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89</v>
      </c>
      <c r="BK363" s="217">
        <f>ROUND(I363*H363,2)</f>
        <v>0</v>
      </c>
      <c r="BL363" s="18" t="s">
        <v>137</v>
      </c>
      <c r="BM363" s="216" t="s">
        <v>803</v>
      </c>
    </row>
    <row r="364" s="2" customFormat="1">
      <c r="A364" s="40"/>
      <c r="B364" s="41"/>
      <c r="C364" s="42"/>
      <c r="D364" s="218" t="s">
        <v>139</v>
      </c>
      <c r="E364" s="42"/>
      <c r="F364" s="219" t="s">
        <v>531</v>
      </c>
      <c r="G364" s="42"/>
      <c r="H364" s="42"/>
      <c r="I364" s="220"/>
      <c r="J364" s="42"/>
      <c r="K364" s="42"/>
      <c r="L364" s="46"/>
      <c r="M364" s="221"/>
      <c r="N364" s="222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8" t="s">
        <v>139</v>
      </c>
      <c r="AU364" s="18" t="s">
        <v>20</v>
      </c>
    </row>
    <row r="365" s="13" customFormat="1">
      <c r="A365" s="13"/>
      <c r="B365" s="223"/>
      <c r="C365" s="224"/>
      <c r="D365" s="225" t="s">
        <v>141</v>
      </c>
      <c r="E365" s="226" t="s">
        <v>31</v>
      </c>
      <c r="F365" s="227" t="s">
        <v>804</v>
      </c>
      <c r="G365" s="224"/>
      <c r="H365" s="228">
        <v>25.309999999999999</v>
      </c>
      <c r="I365" s="229"/>
      <c r="J365" s="224"/>
      <c r="K365" s="224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141</v>
      </c>
      <c r="AU365" s="234" t="s">
        <v>20</v>
      </c>
      <c r="AV365" s="13" t="s">
        <v>20</v>
      </c>
      <c r="AW365" s="13" t="s">
        <v>40</v>
      </c>
      <c r="AX365" s="13" t="s">
        <v>81</v>
      </c>
      <c r="AY365" s="234" t="s">
        <v>130</v>
      </c>
    </row>
    <row r="366" s="15" customFormat="1">
      <c r="A366" s="15"/>
      <c r="B366" s="245"/>
      <c r="C366" s="246"/>
      <c r="D366" s="225" t="s">
        <v>141</v>
      </c>
      <c r="E366" s="247" t="s">
        <v>31</v>
      </c>
      <c r="F366" s="248" t="s">
        <v>144</v>
      </c>
      <c r="G366" s="246"/>
      <c r="H366" s="249">
        <v>25.309999999999999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5" t="s">
        <v>141</v>
      </c>
      <c r="AU366" s="255" t="s">
        <v>20</v>
      </c>
      <c r="AV366" s="15" t="s">
        <v>137</v>
      </c>
      <c r="AW366" s="15" t="s">
        <v>40</v>
      </c>
      <c r="AX366" s="15" t="s">
        <v>89</v>
      </c>
      <c r="AY366" s="255" t="s">
        <v>130</v>
      </c>
    </row>
    <row r="367" s="2" customFormat="1" ht="24.15" customHeight="1">
      <c r="A367" s="40"/>
      <c r="B367" s="41"/>
      <c r="C367" s="206" t="s">
        <v>493</v>
      </c>
      <c r="D367" s="206" t="s">
        <v>132</v>
      </c>
      <c r="E367" s="207" t="s">
        <v>682</v>
      </c>
      <c r="F367" s="208" t="s">
        <v>683</v>
      </c>
      <c r="G367" s="209" t="s">
        <v>188</v>
      </c>
      <c r="H367" s="210">
        <v>6.1399999999999997</v>
      </c>
      <c r="I367" s="211"/>
      <c r="J367" s="210">
        <f>ROUND(I367*H367,2)</f>
        <v>0</v>
      </c>
      <c r="K367" s="208" t="s">
        <v>136</v>
      </c>
      <c r="L367" s="46"/>
      <c r="M367" s="212" t="s">
        <v>31</v>
      </c>
      <c r="N367" s="213" t="s">
        <v>52</v>
      </c>
      <c r="O367" s="86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6" t="s">
        <v>137</v>
      </c>
      <c r="AT367" s="216" t="s">
        <v>132</v>
      </c>
      <c r="AU367" s="216" t="s">
        <v>20</v>
      </c>
      <c r="AY367" s="18" t="s">
        <v>130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89</v>
      </c>
      <c r="BK367" s="217">
        <f>ROUND(I367*H367,2)</f>
        <v>0</v>
      </c>
      <c r="BL367" s="18" t="s">
        <v>137</v>
      </c>
      <c r="BM367" s="216" t="s">
        <v>805</v>
      </c>
    </row>
    <row r="368" s="2" customFormat="1">
      <c r="A368" s="40"/>
      <c r="B368" s="41"/>
      <c r="C368" s="42"/>
      <c r="D368" s="218" t="s">
        <v>139</v>
      </c>
      <c r="E368" s="42"/>
      <c r="F368" s="219" t="s">
        <v>685</v>
      </c>
      <c r="G368" s="42"/>
      <c r="H368" s="42"/>
      <c r="I368" s="220"/>
      <c r="J368" s="42"/>
      <c r="K368" s="42"/>
      <c r="L368" s="46"/>
      <c r="M368" s="221"/>
      <c r="N368" s="222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139</v>
      </c>
      <c r="AU368" s="18" t="s">
        <v>20</v>
      </c>
    </row>
    <row r="369" s="13" customFormat="1">
      <c r="A369" s="13"/>
      <c r="B369" s="223"/>
      <c r="C369" s="224"/>
      <c r="D369" s="225" t="s">
        <v>141</v>
      </c>
      <c r="E369" s="226" t="s">
        <v>31</v>
      </c>
      <c r="F369" s="227" t="s">
        <v>806</v>
      </c>
      <c r="G369" s="224"/>
      <c r="H369" s="228">
        <v>6.1399999999999997</v>
      </c>
      <c r="I369" s="229"/>
      <c r="J369" s="224"/>
      <c r="K369" s="224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141</v>
      </c>
      <c r="AU369" s="234" t="s">
        <v>20</v>
      </c>
      <c r="AV369" s="13" t="s">
        <v>20</v>
      </c>
      <c r="AW369" s="13" t="s">
        <v>40</v>
      </c>
      <c r="AX369" s="13" t="s">
        <v>81</v>
      </c>
      <c r="AY369" s="234" t="s">
        <v>130</v>
      </c>
    </row>
    <row r="370" s="15" customFormat="1">
      <c r="A370" s="15"/>
      <c r="B370" s="245"/>
      <c r="C370" s="246"/>
      <c r="D370" s="225" t="s">
        <v>141</v>
      </c>
      <c r="E370" s="247" t="s">
        <v>31</v>
      </c>
      <c r="F370" s="248" t="s">
        <v>144</v>
      </c>
      <c r="G370" s="246"/>
      <c r="H370" s="249">
        <v>6.1399999999999997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5" t="s">
        <v>141</v>
      </c>
      <c r="AU370" s="255" t="s">
        <v>20</v>
      </c>
      <c r="AV370" s="15" t="s">
        <v>137</v>
      </c>
      <c r="AW370" s="15" t="s">
        <v>40</v>
      </c>
      <c r="AX370" s="15" t="s">
        <v>89</v>
      </c>
      <c r="AY370" s="255" t="s">
        <v>130</v>
      </c>
    </row>
    <row r="371" s="2" customFormat="1" ht="24.15" customHeight="1">
      <c r="A371" s="40"/>
      <c r="B371" s="41"/>
      <c r="C371" s="206" t="s">
        <v>499</v>
      </c>
      <c r="D371" s="206" t="s">
        <v>132</v>
      </c>
      <c r="E371" s="207" t="s">
        <v>533</v>
      </c>
      <c r="F371" s="208" t="s">
        <v>187</v>
      </c>
      <c r="G371" s="209" t="s">
        <v>188</v>
      </c>
      <c r="H371" s="210">
        <v>2184.4699999999998</v>
      </c>
      <c r="I371" s="211"/>
      <c r="J371" s="210">
        <f>ROUND(I371*H371,2)</f>
        <v>0</v>
      </c>
      <c r="K371" s="208" t="s">
        <v>136</v>
      </c>
      <c r="L371" s="46"/>
      <c r="M371" s="212" t="s">
        <v>31</v>
      </c>
      <c r="N371" s="213" t="s">
        <v>52</v>
      </c>
      <c r="O371" s="86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6" t="s">
        <v>137</v>
      </c>
      <c r="AT371" s="216" t="s">
        <v>132</v>
      </c>
      <c r="AU371" s="216" t="s">
        <v>20</v>
      </c>
      <c r="AY371" s="18" t="s">
        <v>130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89</v>
      </c>
      <c r="BK371" s="217">
        <f>ROUND(I371*H371,2)</f>
        <v>0</v>
      </c>
      <c r="BL371" s="18" t="s">
        <v>137</v>
      </c>
      <c r="BM371" s="216" t="s">
        <v>807</v>
      </c>
    </row>
    <row r="372" s="2" customFormat="1">
      <c r="A372" s="40"/>
      <c r="B372" s="41"/>
      <c r="C372" s="42"/>
      <c r="D372" s="218" t="s">
        <v>139</v>
      </c>
      <c r="E372" s="42"/>
      <c r="F372" s="219" t="s">
        <v>535</v>
      </c>
      <c r="G372" s="42"/>
      <c r="H372" s="42"/>
      <c r="I372" s="220"/>
      <c r="J372" s="42"/>
      <c r="K372" s="42"/>
      <c r="L372" s="46"/>
      <c r="M372" s="221"/>
      <c r="N372" s="222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8" t="s">
        <v>139</v>
      </c>
      <c r="AU372" s="18" t="s">
        <v>20</v>
      </c>
    </row>
    <row r="373" s="13" customFormat="1">
      <c r="A373" s="13"/>
      <c r="B373" s="223"/>
      <c r="C373" s="224"/>
      <c r="D373" s="225" t="s">
        <v>141</v>
      </c>
      <c r="E373" s="226" t="s">
        <v>31</v>
      </c>
      <c r="F373" s="227" t="s">
        <v>808</v>
      </c>
      <c r="G373" s="224"/>
      <c r="H373" s="228">
        <v>2184.4699999999998</v>
      </c>
      <c r="I373" s="229"/>
      <c r="J373" s="224"/>
      <c r="K373" s="224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141</v>
      </c>
      <c r="AU373" s="234" t="s">
        <v>20</v>
      </c>
      <c r="AV373" s="13" t="s">
        <v>20</v>
      </c>
      <c r="AW373" s="13" t="s">
        <v>40</v>
      </c>
      <c r="AX373" s="13" t="s">
        <v>81</v>
      </c>
      <c r="AY373" s="234" t="s">
        <v>130</v>
      </c>
    </row>
    <row r="374" s="15" customFormat="1">
      <c r="A374" s="15"/>
      <c r="B374" s="245"/>
      <c r="C374" s="246"/>
      <c r="D374" s="225" t="s">
        <v>141</v>
      </c>
      <c r="E374" s="247" t="s">
        <v>31</v>
      </c>
      <c r="F374" s="248" t="s">
        <v>144</v>
      </c>
      <c r="G374" s="246"/>
      <c r="H374" s="249">
        <v>2184.4699999999998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5" t="s">
        <v>141</v>
      </c>
      <c r="AU374" s="255" t="s">
        <v>20</v>
      </c>
      <c r="AV374" s="15" t="s">
        <v>137</v>
      </c>
      <c r="AW374" s="15" t="s">
        <v>40</v>
      </c>
      <c r="AX374" s="15" t="s">
        <v>89</v>
      </c>
      <c r="AY374" s="255" t="s">
        <v>130</v>
      </c>
    </row>
    <row r="375" s="12" customFormat="1" ht="22.8" customHeight="1">
      <c r="A375" s="12"/>
      <c r="B375" s="190"/>
      <c r="C375" s="191"/>
      <c r="D375" s="192" t="s">
        <v>80</v>
      </c>
      <c r="E375" s="204" t="s">
        <v>536</v>
      </c>
      <c r="F375" s="204" t="s">
        <v>537</v>
      </c>
      <c r="G375" s="191"/>
      <c r="H375" s="191"/>
      <c r="I375" s="194"/>
      <c r="J375" s="205">
        <f>BK375</f>
        <v>0</v>
      </c>
      <c r="K375" s="191"/>
      <c r="L375" s="196"/>
      <c r="M375" s="197"/>
      <c r="N375" s="198"/>
      <c r="O375" s="198"/>
      <c r="P375" s="199">
        <f>SUM(P376:P377)</f>
        <v>0</v>
      </c>
      <c r="Q375" s="198"/>
      <c r="R375" s="199">
        <f>SUM(R376:R377)</f>
        <v>0</v>
      </c>
      <c r="S375" s="198"/>
      <c r="T375" s="200">
        <f>SUM(T376:T377)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1" t="s">
        <v>89</v>
      </c>
      <c r="AT375" s="202" t="s">
        <v>80</v>
      </c>
      <c r="AU375" s="202" t="s">
        <v>89</v>
      </c>
      <c r="AY375" s="201" t="s">
        <v>130</v>
      </c>
      <c r="BK375" s="203">
        <f>SUM(BK376:BK377)</f>
        <v>0</v>
      </c>
    </row>
    <row r="376" s="2" customFormat="1" ht="24.15" customHeight="1">
      <c r="A376" s="40"/>
      <c r="B376" s="41"/>
      <c r="C376" s="206" t="s">
        <v>510</v>
      </c>
      <c r="D376" s="206" t="s">
        <v>132</v>
      </c>
      <c r="E376" s="207" t="s">
        <v>539</v>
      </c>
      <c r="F376" s="208" t="s">
        <v>540</v>
      </c>
      <c r="G376" s="209" t="s">
        <v>188</v>
      </c>
      <c r="H376" s="210">
        <v>178.56</v>
      </c>
      <c r="I376" s="211"/>
      <c r="J376" s="210">
        <f>ROUND(I376*H376,2)</f>
        <v>0</v>
      </c>
      <c r="K376" s="208" t="s">
        <v>136</v>
      </c>
      <c r="L376" s="46"/>
      <c r="M376" s="212" t="s">
        <v>31</v>
      </c>
      <c r="N376" s="213" t="s">
        <v>52</v>
      </c>
      <c r="O376" s="86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6" t="s">
        <v>137</v>
      </c>
      <c r="AT376" s="216" t="s">
        <v>132</v>
      </c>
      <c r="AU376" s="216" t="s">
        <v>20</v>
      </c>
      <c r="AY376" s="18" t="s">
        <v>130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89</v>
      </c>
      <c r="BK376" s="217">
        <f>ROUND(I376*H376,2)</f>
        <v>0</v>
      </c>
      <c r="BL376" s="18" t="s">
        <v>137</v>
      </c>
      <c r="BM376" s="216" t="s">
        <v>541</v>
      </c>
    </row>
    <row r="377" s="2" customFormat="1">
      <c r="A377" s="40"/>
      <c r="B377" s="41"/>
      <c r="C377" s="42"/>
      <c r="D377" s="218" t="s">
        <v>139</v>
      </c>
      <c r="E377" s="42"/>
      <c r="F377" s="219" t="s">
        <v>542</v>
      </c>
      <c r="G377" s="42"/>
      <c r="H377" s="42"/>
      <c r="I377" s="220"/>
      <c r="J377" s="42"/>
      <c r="K377" s="42"/>
      <c r="L377" s="46"/>
      <c r="M377" s="265"/>
      <c r="N377" s="266"/>
      <c r="O377" s="267"/>
      <c r="P377" s="267"/>
      <c r="Q377" s="267"/>
      <c r="R377" s="267"/>
      <c r="S377" s="267"/>
      <c r="T377" s="268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139</v>
      </c>
      <c r="AU377" s="18" t="s">
        <v>20</v>
      </c>
    </row>
    <row r="378" s="2" customFormat="1" ht="6.96" customHeight="1">
      <c r="A378" s="40"/>
      <c r="B378" s="61"/>
      <c r="C378" s="62"/>
      <c r="D378" s="62"/>
      <c r="E378" s="62"/>
      <c r="F378" s="62"/>
      <c r="G378" s="62"/>
      <c r="H378" s="62"/>
      <c r="I378" s="62"/>
      <c r="J378" s="62"/>
      <c r="K378" s="62"/>
      <c r="L378" s="46"/>
      <c r="M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</row>
  </sheetData>
  <sheetProtection sheet="1" autoFilter="0" formatColumns="0" formatRows="0" objects="1" scenarios="1" spinCount="100000" saltValue="JucWVs5UdRaseM3wgmajFxWSYuAhBvdx3zeeLfKyNisbstVTvcZgR7T/EgFsB+n28gq9/zs2/qNrybZFXxubLQ==" hashValue="b8fpWp2yfe4h/auHdsRtbO9atV4vfyT5npjKuGcRFEnHgaIQjmIPujpfHoelHwiiW0JuRWIjAmfR3LrT8lUlNQ==" algorithmName="SHA-512" password="CC35"/>
  <autoFilter ref="C86:K37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3107332"/>
    <hyperlink ref="F97" r:id="rId2" display="https://podminky.urs.cz/item/CS_URS_2022_02/113154333"/>
    <hyperlink ref="F106" r:id="rId3" display="https://podminky.urs.cz/item/CS_URS_2022_02/122452203"/>
    <hyperlink ref="F115" r:id="rId4" display="https://podminky.urs.cz/item/CS_URS_2022_02/162751137"/>
    <hyperlink ref="F119" r:id="rId5" display="https://podminky.urs.cz/item/CS_URS_2022_02/162751139"/>
    <hyperlink ref="F123" r:id="rId6" display="https://podminky.urs.cz/item/CS_URS_2022_02/171201231"/>
    <hyperlink ref="F127" r:id="rId7" display="https://podminky.urs.cz/item/CS_URS_2022_02/171251201"/>
    <hyperlink ref="F132" r:id="rId8" display="https://podminky.urs.cz/item/CS_URS_2022_02/275321511"/>
    <hyperlink ref="F140" r:id="rId9" display="https://podminky.urs.cz/item/CS_URS_2022_02/275362021"/>
    <hyperlink ref="F145" r:id="rId10" display="https://podminky.urs.cz/item/CS_URS_2022_02/451504112"/>
    <hyperlink ref="F153" r:id="rId11" display="https://podminky.urs.cz/item/CS_URS_2022_02/451541111"/>
    <hyperlink ref="F158" r:id="rId12" display="https://podminky.urs.cz/item/CS_URS_2022_02/452311161"/>
    <hyperlink ref="F163" r:id="rId13" display="https://podminky.urs.cz/item/CS_URS_2022_02/465513228"/>
    <hyperlink ref="F169" r:id="rId14" display="https://podminky.urs.cz/item/CS_URS_2022_02/564861011"/>
    <hyperlink ref="F174" r:id="rId15" display="https://podminky.urs.cz/item/CS_URS_2022_02/565145121"/>
    <hyperlink ref="F179" r:id="rId16" display="https://podminky.urs.cz/item/CS_URS_2022_02/569951133"/>
    <hyperlink ref="F200" r:id="rId17" display="https://podminky.urs.cz/item/CS_URS_2022_02/573231112"/>
    <hyperlink ref="F205" r:id="rId18" display="https://podminky.urs.cz/item/CS_URS_2022_02/577144121"/>
    <hyperlink ref="F218" r:id="rId19" display="https://podminky.urs.cz/item/CS_URS_2022_02/577145122"/>
    <hyperlink ref="F223" r:id="rId20" display="https://podminky.urs.cz/item/CS_URS_2022_02/599632111"/>
    <hyperlink ref="F229" r:id="rId21" display="https://podminky.urs.cz/item/CS_URS_2022_02/912211111"/>
    <hyperlink ref="F235" r:id="rId22" display="https://podminky.urs.cz/item/CS_URS_2022_02/915111111"/>
    <hyperlink ref="F237" r:id="rId23" display="https://podminky.urs.cz/item/CS_URS_2022_02/915111111"/>
    <hyperlink ref="F239" r:id="rId24" display="https://podminky.urs.cz/item/CS_URS_2022_02/915111121"/>
    <hyperlink ref="F241" r:id="rId25" display="https://podminky.urs.cz/item/CS_URS_2022_02/915121111"/>
    <hyperlink ref="F243" r:id="rId26" display="https://podminky.urs.cz/item/CS_URS_2022_02/915121121"/>
    <hyperlink ref="F245" r:id="rId27" display="https://podminky.urs.cz/item/CS_URS_2022_02/915211112"/>
    <hyperlink ref="F254" r:id="rId28" display="https://podminky.urs.cz/item/CS_URS_2022_02/915211122"/>
    <hyperlink ref="F260" r:id="rId29" display="https://podminky.urs.cz/item/CS_URS_2022_02/915221112"/>
    <hyperlink ref="F265" r:id="rId30" display="https://podminky.urs.cz/item/CS_URS_2022_02/915221122"/>
    <hyperlink ref="F273" r:id="rId31" display="https://podminky.urs.cz/item/CS_URS_2022_02/919441211"/>
    <hyperlink ref="F278" r:id="rId32" display="https://podminky.urs.cz/item/CS_URS_2022_02/919521120"/>
    <hyperlink ref="F288" r:id="rId33" display="https://podminky.urs.cz/item/CS_URS_2022_02/919535559"/>
    <hyperlink ref="F293" r:id="rId34" display="https://podminky.urs.cz/item/CS_URS_2022_02/919721295"/>
    <hyperlink ref="F301" r:id="rId35" display="https://podminky.urs.cz/item/CS_URS_2022_02/919735111"/>
    <hyperlink ref="F311" r:id="rId36" display="https://podminky.urs.cz/item/CS_URS_2022_02/938902152"/>
    <hyperlink ref="F316" r:id="rId37" display="https://podminky.urs.cz/item/CS_URS_2022_02/938909612"/>
    <hyperlink ref="F321" r:id="rId38" display="https://podminky.urs.cz/item/CS_URS_2022_02/966008112"/>
    <hyperlink ref="F326" r:id="rId39" display="https://podminky.urs.cz/item/CS_URS_2022_02/966008311"/>
    <hyperlink ref="F332" r:id="rId40" display="https://podminky.urs.cz/item/CS_URS_2022_02/997221551"/>
    <hyperlink ref="F341" r:id="rId41" display="https://podminky.urs.cz/item/CS_URS_2022_02/997221559"/>
    <hyperlink ref="F345" r:id="rId42" display="https://podminky.urs.cz/item/CS_URS_2022_02/997221561"/>
    <hyperlink ref="F352" r:id="rId43" display="https://podminky.urs.cz/item/CS_URS_2022_02/997221569"/>
    <hyperlink ref="F356" r:id="rId44" display="https://podminky.urs.cz/item/CS_URS_2022_02/997221611"/>
    <hyperlink ref="F360" r:id="rId45" display="https://podminky.urs.cz/item/CS_URS_2022_02/997221612"/>
    <hyperlink ref="F364" r:id="rId46" display="https://podminky.urs.cz/item/CS_URS_2022_02/997221615"/>
    <hyperlink ref="F368" r:id="rId47" display="https://podminky.urs.cz/item/CS_URS_2022_02/997221625"/>
    <hyperlink ref="F372" r:id="rId48" display="https://podminky.urs.cz/item/CS_URS_2022_02/997221873"/>
    <hyperlink ref="F377" r:id="rId49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20</v>
      </c>
    </row>
    <row r="4" s="1" customFormat="1" ht="24.96" customHeight="1">
      <c r="B4" s="21"/>
      <c r="D4" s="132" t="s">
        <v>100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15</v>
      </c>
      <c r="L6" s="21"/>
    </row>
    <row r="7" s="1" customFormat="1" ht="16.5" customHeight="1">
      <c r="B7" s="21"/>
      <c r="E7" s="135" t="str">
        <f>'Rekapitulace stavby'!K6</f>
        <v>II/230 Víchov - Těchlovice , oprava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17</v>
      </c>
      <c r="E11" s="40"/>
      <c r="F11" s="138" t="s">
        <v>18</v>
      </c>
      <c r="G11" s="40"/>
      <c r="H11" s="40"/>
      <c r="I11" s="134" t="s">
        <v>19</v>
      </c>
      <c r="J11" s="138" t="s">
        <v>31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31. 10. 2022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29</v>
      </c>
      <c r="E14" s="40"/>
      <c r="F14" s="40"/>
      <c r="G14" s="40"/>
      <c r="H14" s="40"/>
      <c r="I14" s="134" t="s">
        <v>30</v>
      </c>
      <c r="J14" s="138" t="s">
        <v>31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32</v>
      </c>
      <c r="F15" s="40"/>
      <c r="G15" s="40"/>
      <c r="H15" s="40"/>
      <c r="I15" s="134" t="s">
        <v>33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30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33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30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33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30</v>
      </c>
      <c r="J23" s="138" t="s">
        <v>42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43</v>
      </c>
      <c r="F24" s="40"/>
      <c r="G24" s="40"/>
      <c r="H24" s="40"/>
      <c r="I24" s="134" t="s">
        <v>33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47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49</v>
      </c>
      <c r="G32" s="40"/>
      <c r="H32" s="40"/>
      <c r="I32" s="147" t="s">
        <v>48</v>
      </c>
      <c r="J32" s="147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51</v>
      </c>
      <c r="E33" s="134" t="s">
        <v>52</v>
      </c>
      <c r="F33" s="149">
        <f>ROUND((SUM(BE84:BE103)),  2)</f>
        <v>0</v>
      </c>
      <c r="G33" s="40"/>
      <c r="H33" s="40"/>
      <c r="I33" s="150">
        <v>0.20999999999999999</v>
      </c>
      <c r="J33" s="149">
        <f>ROUND(((SUM(BE84:BE103))*I33),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49">
        <f>ROUND((SUM(BF84:BF103)),  2)</f>
        <v>0</v>
      </c>
      <c r="G34" s="40"/>
      <c r="H34" s="40"/>
      <c r="I34" s="150">
        <v>0.14999999999999999</v>
      </c>
      <c r="J34" s="149">
        <f>ROUND(((SUM(BF84:BF103))*I34),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49">
        <f>ROUND((SUM(BG84:BG103)),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49">
        <f>ROUND((SUM(BH84:BH103)),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49">
        <f>ROUND((SUM(BI84:BI103)),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57</v>
      </c>
      <c r="E39" s="153"/>
      <c r="F39" s="153"/>
      <c r="G39" s="154" t="s">
        <v>58</v>
      </c>
      <c r="H39" s="155" t="s">
        <v>59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15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II/230 Víchov - Těchlovice , oprava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SKA2405 - VON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21</v>
      </c>
      <c r="D52" s="42"/>
      <c r="E52" s="42"/>
      <c r="F52" s="28" t="str">
        <f>F12</f>
        <v xml:space="preserve"> </v>
      </c>
      <c r="G52" s="42"/>
      <c r="H52" s="42"/>
      <c r="I52" s="33" t="s">
        <v>23</v>
      </c>
      <c r="J52" s="74" t="str">
        <f>IF(J12="","",J12)</f>
        <v>31. 10. 2022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29</v>
      </c>
      <c r="D54" s="42"/>
      <c r="E54" s="42"/>
      <c r="F54" s="28" t="str">
        <f>E15</f>
        <v>SÚS Plzeňského kraje</v>
      </c>
      <c r="G54" s="42"/>
      <c r="H54" s="42"/>
      <c r="I54" s="33" t="s">
        <v>36</v>
      </c>
      <c r="J54" s="38" t="str">
        <f>E21</f>
        <v xml:space="preserve">Projekční kancelář Ing.Škubalová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104</v>
      </c>
      <c r="D57" s="164"/>
      <c r="E57" s="164"/>
      <c r="F57" s="164"/>
      <c r="G57" s="164"/>
      <c r="H57" s="164"/>
      <c r="I57" s="164"/>
      <c r="J57" s="165" t="s">
        <v>105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79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67"/>
      <c r="C60" s="168"/>
      <c r="D60" s="169" t="s">
        <v>810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811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812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813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814</v>
      </c>
      <c r="E64" s="176"/>
      <c r="F64" s="176"/>
      <c r="G64" s="176"/>
      <c r="H64" s="176"/>
      <c r="I64" s="176"/>
      <c r="J64" s="177">
        <f>J101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115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II/230 Víchov - Těchlovice , oprava</v>
      </c>
      <c r="F74" s="33"/>
      <c r="G74" s="33"/>
      <c r="H74" s="33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101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SKA2405 - VON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21</v>
      </c>
      <c r="D78" s="42"/>
      <c r="E78" s="42"/>
      <c r="F78" s="28" t="str">
        <f>F12</f>
        <v xml:space="preserve"> </v>
      </c>
      <c r="G78" s="42"/>
      <c r="H78" s="42"/>
      <c r="I78" s="33" t="s">
        <v>23</v>
      </c>
      <c r="J78" s="74" t="str">
        <f>IF(J12="","",J12)</f>
        <v>31. 10. 2022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29</v>
      </c>
      <c r="D80" s="42"/>
      <c r="E80" s="42"/>
      <c r="F80" s="28" t="str">
        <f>E15</f>
        <v>SÚS Plzeňského kraje</v>
      </c>
      <c r="G80" s="42"/>
      <c r="H80" s="42"/>
      <c r="I80" s="33" t="s">
        <v>36</v>
      </c>
      <c r="J80" s="38" t="str">
        <f>E21</f>
        <v xml:space="preserve">Projekční kancelář Ing.Škubalová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34</v>
      </c>
      <c r="D81" s="42"/>
      <c r="E81" s="42"/>
      <c r="F81" s="28" t="str">
        <f>IF(E18="","",E18)</f>
        <v>Vyplň údaj</v>
      </c>
      <c r="G81" s="42"/>
      <c r="H81" s="42"/>
      <c r="I81" s="33" t="s">
        <v>41</v>
      </c>
      <c r="J81" s="38" t="str">
        <f>E24</f>
        <v>Straka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116</v>
      </c>
      <c r="D83" s="182" t="s">
        <v>66</v>
      </c>
      <c r="E83" s="182" t="s">
        <v>62</v>
      </c>
      <c r="F83" s="182" t="s">
        <v>63</v>
      </c>
      <c r="G83" s="182" t="s">
        <v>117</v>
      </c>
      <c r="H83" s="182" t="s">
        <v>118</v>
      </c>
      <c r="I83" s="182" t="s">
        <v>119</v>
      </c>
      <c r="J83" s="182" t="s">
        <v>105</v>
      </c>
      <c r="K83" s="183" t="s">
        <v>120</v>
      </c>
      <c r="L83" s="184"/>
      <c r="M83" s="94" t="s">
        <v>31</v>
      </c>
      <c r="N83" s="95" t="s">
        <v>51</v>
      </c>
      <c r="O83" s="95" t="s">
        <v>121</v>
      </c>
      <c r="P83" s="95" t="s">
        <v>122</v>
      </c>
      <c r="Q83" s="95" t="s">
        <v>123</v>
      </c>
      <c r="R83" s="95" t="s">
        <v>124</v>
      </c>
      <c r="S83" s="95" t="s">
        <v>125</v>
      </c>
      <c r="T83" s="96" t="s">
        <v>126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80</v>
      </c>
      <c r="AU84" s="18" t="s">
        <v>106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80</v>
      </c>
      <c r="E85" s="193" t="s">
        <v>815</v>
      </c>
      <c r="F85" s="193" t="s">
        <v>816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P86+P96+P99+P101</f>
        <v>0</v>
      </c>
      <c r="Q85" s="198"/>
      <c r="R85" s="199">
        <f>R86+R96+R99+R101</f>
        <v>0</v>
      </c>
      <c r="S85" s="198"/>
      <c r="T85" s="200">
        <f>T86+T96+T99+T101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173</v>
      </c>
      <c r="AT85" s="202" t="s">
        <v>80</v>
      </c>
      <c r="AU85" s="202" t="s">
        <v>81</v>
      </c>
      <c r="AY85" s="201" t="s">
        <v>130</v>
      </c>
      <c r="BK85" s="203">
        <f>BK86+BK96+BK99+BK101</f>
        <v>0</v>
      </c>
    </row>
    <row r="86" s="12" customFormat="1" ht="22.8" customHeight="1">
      <c r="A86" s="12"/>
      <c r="B86" s="190"/>
      <c r="C86" s="191"/>
      <c r="D86" s="192" t="s">
        <v>80</v>
      </c>
      <c r="E86" s="204" t="s">
        <v>817</v>
      </c>
      <c r="F86" s="204" t="s">
        <v>818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SUM(P87:P95)</f>
        <v>0</v>
      </c>
      <c r="Q86" s="198"/>
      <c r="R86" s="199">
        <f>SUM(R87:R95)</f>
        <v>0</v>
      </c>
      <c r="S86" s="198"/>
      <c r="T86" s="200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173</v>
      </c>
      <c r="AT86" s="202" t="s">
        <v>80</v>
      </c>
      <c r="AU86" s="202" t="s">
        <v>89</v>
      </c>
      <c r="AY86" s="201" t="s">
        <v>130</v>
      </c>
      <c r="BK86" s="203">
        <f>SUM(BK87:BK95)</f>
        <v>0</v>
      </c>
    </row>
    <row r="87" s="2" customFormat="1" ht="16.5" customHeight="1">
      <c r="A87" s="40"/>
      <c r="B87" s="41"/>
      <c r="C87" s="206" t="s">
        <v>89</v>
      </c>
      <c r="D87" s="206" t="s">
        <v>132</v>
      </c>
      <c r="E87" s="207" t="s">
        <v>819</v>
      </c>
      <c r="F87" s="208" t="s">
        <v>820</v>
      </c>
      <c r="G87" s="209" t="s">
        <v>821</v>
      </c>
      <c r="H87" s="210">
        <v>1</v>
      </c>
      <c r="I87" s="211"/>
      <c r="J87" s="210">
        <f>ROUND(I87*H87,2)</f>
        <v>0</v>
      </c>
      <c r="K87" s="208" t="s">
        <v>136</v>
      </c>
      <c r="L87" s="46"/>
      <c r="M87" s="212" t="s">
        <v>31</v>
      </c>
      <c r="N87" s="213" t="s">
        <v>52</v>
      </c>
      <c r="O87" s="86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6" t="s">
        <v>822</v>
      </c>
      <c r="AT87" s="216" t="s">
        <v>132</v>
      </c>
      <c r="AU87" s="216" t="s">
        <v>20</v>
      </c>
      <c r="AY87" s="18" t="s">
        <v>130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89</v>
      </c>
      <c r="BK87" s="217">
        <f>ROUND(I87*H87,2)</f>
        <v>0</v>
      </c>
      <c r="BL87" s="18" t="s">
        <v>822</v>
      </c>
      <c r="BM87" s="216" t="s">
        <v>823</v>
      </c>
    </row>
    <row r="88" s="2" customFormat="1">
      <c r="A88" s="40"/>
      <c r="B88" s="41"/>
      <c r="C88" s="42"/>
      <c r="D88" s="218" t="s">
        <v>139</v>
      </c>
      <c r="E88" s="42"/>
      <c r="F88" s="219" t="s">
        <v>824</v>
      </c>
      <c r="G88" s="42"/>
      <c r="H88" s="42"/>
      <c r="I88" s="220"/>
      <c r="J88" s="42"/>
      <c r="K88" s="42"/>
      <c r="L88" s="46"/>
      <c r="M88" s="221"/>
      <c r="N88" s="22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139</v>
      </c>
      <c r="AU88" s="18" t="s">
        <v>20</v>
      </c>
    </row>
    <row r="89" s="2" customFormat="1" ht="16.5" customHeight="1">
      <c r="A89" s="40"/>
      <c r="B89" s="41"/>
      <c r="C89" s="206" t="s">
        <v>20</v>
      </c>
      <c r="D89" s="206" t="s">
        <v>132</v>
      </c>
      <c r="E89" s="207" t="s">
        <v>825</v>
      </c>
      <c r="F89" s="208" t="s">
        <v>826</v>
      </c>
      <c r="G89" s="209" t="s">
        <v>821</v>
      </c>
      <c r="H89" s="210">
        <v>1</v>
      </c>
      <c r="I89" s="211"/>
      <c r="J89" s="210">
        <f>ROUND(I89*H89,2)</f>
        <v>0</v>
      </c>
      <c r="K89" s="208" t="s">
        <v>31</v>
      </c>
      <c r="L89" s="46"/>
      <c r="M89" s="212" t="s">
        <v>31</v>
      </c>
      <c r="N89" s="213" t="s">
        <v>52</v>
      </c>
      <c r="O89" s="86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6" t="s">
        <v>822</v>
      </c>
      <c r="AT89" s="216" t="s">
        <v>132</v>
      </c>
      <c r="AU89" s="216" t="s">
        <v>20</v>
      </c>
      <c r="AY89" s="18" t="s">
        <v>130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89</v>
      </c>
      <c r="BK89" s="217">
        <f>ROUND(I89*H89,2)</f>
        <v>0</v>
      </c>
      <c r="BL89" s="18" t="s">
        <v>822</v>
      </c>
      <c r="BM89" s="216" t="s">
        <v>827</v>
      </c>
    </row>
    <row r="90" s="2" customFormat="1" ht="16.5" customHeight="1">
      <c r="A90" s="40"/>
      <c r="B90" s="41"/>
      <c r="C90" s="206" t="s">
        <v>155</v>
      </c>
      <c r="D90" s="206" t="s">
        <v>132</v>
      </c>
      <c r="E90" s="207" t="s">
        <v>828</v>
      </c>
      <c r="F90" s="208" t="s">
        <v>829</v>
      </c>
      <c r="G90" s="209" t="s">
        <v>821</v>
      </c>
      <c r="H90" s="210">
        <v>1</v>
      </c>
      <c r="I90" s="211"/>
      <c r="J90" s="210">
        <f>ROUND(I90*H90,2)</f>
        <v>0</v>
      </c>
      <c r="K90" s="208" t="s">
        <v>136</v>
      </c>
      <c r="L90" s="46"/>
      <c r="M90" s="212" t="s">
        <v>31</v>
      </c>
      <c r="N90" s="213" t="s">
        <v>52</v>
      </c>
      <c r="O90" s="86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822</v>
      </c>
      <c r="AT90" s="216" t="s">
        <v>132</v>
      </c>
      <c r="AU90" s="216" t="s">
        <v>20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89</v>
      </c>
      <c r="BK90" s="217">
        <f>ROUND(I90*H90,2)</f>
        <v>0</v>
      </c>
      <c r="BL90" s="18" t="s">
        <v>822</v>
      </c>
      <c r="BM90" s="216" t="s">
        <v>830</v>
      </c>
    </row>
    <row r="91" s="2" customFormat="1">
      <c r="A91" s="40"/>
      <c r="B91" s="41"/>
      <c r="C91" s="42"/>
      <c r="D91" s="218" t="s">
        <v>139</v>
      </c>
      <c r="E91" s="42"/>
      <c r="F91" s="219" t="s">
        <v>831</v>
      </c>
      <c r="G91" s="42"/>
      <c r="H91" s="42"/>
      <c r="I91" s="220"/>
      <c r="J91" s="42"/>
      <c r="K91" s="42"/>
      <c r="L91" s="46"/>
      <c r="M91" s="221"/>
      <c r="N91" s="22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139</v>
      </c>
      <c r="AU91" s="18" t="s">
        <v>20</v>
      </c>
    </row>
    <row r="92" s="2" customFormat="1" ht="16.5" customHeight="1">
      <c r="A92" s="40"/>
      <c r="B92" s="41"/>
      <c r="C92" s="206" t="s">
        <v>137</v>
      </c>
      <c r="D92" s="206" t="s">
        <v>132</v>
      </c>
      <c r="E92" s="207" t="s">
        <v>832</v>
      </c>
      <c r="F92" s="208" t="s">
        <v>833</v>
      </c>
      <c r="G92" s="209" t="s">
        <v>821</v>
      </c>
      <c r="H92" s="210">
        <v>1</v>
      </c>
      <c r="I92" s="211"/>
      <c r="J92" s="210">
        <f>ROUND(I92*H92,2)</f>
        <v>0</v>
      </c>
      <c r="K92" s="208" t="s">
        <v>136</v>
      </c>
      <c r="L92" s="46"/>
      <c r="M92" s="212" t="s">
        <v>31</v>
      </c>
      <c r="N92" s="213" t="s">
        <v>52</v>
      </c>
      <c r="O92" s="86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822</v>
      </c>
      <c r="AT92" s="216" t="s">
        <v>132</v>
      </c>
      <c r="AU92" s="216" t="s">
        <v>20</v>
      </c>
      <c r="AY92" s="18" t="s">
        <v>130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89</v>
      </c>
      <c r="BK92" s="217">
        <f>ROUND(I92*H92,2)</f>
        <v>0</v>
      </c>
      <c r="BL92" s="18" t="s">
        <v>822</v>
      </c>
      <c r="BM92" s="216" t="s">
        <v>834</v>
      </c>
    </row>
    <row r="93" s="2" customFormat="1">
      <c r="A93" s="40"/>
      <c r="B93" s="41"/>
      <c r="C93" s="42"/>
      <c r="D93" s="218" t="s">
        <v>139</v>
      </c>
      <c r="E93" s="42"/>
      <c r="F93" s="219" t="s">
        <v>835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139</v>
      </c>
      <c r="AU93" s="18" t="s">
        <v>20</v>
      </c>
    </row>
    <row r="94" s="2" customFormat="1" ht="16.5" customHeight="1">
      <c r="A94" s="40"/>
      <c r="B94" s="41"/>
      <c r="C94" s="206" t="s">
        <v>173</v>
      </c>
      <c r="D94" s="206" t="s">
        <v>132</v>
      </c>
      <c r="E94" s="207" t="s">
        <v>836</v>
      </c>
      <c r="F94" s="208" t="s">
        <v>837</v>
      </c>
      <c r="G94" s="209" t="s">
        <v>821</v>
      </c>
      <c r="H94" s="210">
        <v>1</v>
      </c>
      <c r="I94" s="211"/>
      <c r="J94" s="210">
        <f>ROUND(I94*H94,2)</f>
        <v>0</v>
      </c>
      <c r="K94" s="208" t="s">
        <v>136</v>
      </c>
      <c r="L94" s="46"/>
      <c r="M94" s="212" t="s">
        <v>31</v>
      </c>
      <c r="N94" s="213" t="s">
        <v>52</v>
      </c>
      <c r="O94" s="86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6" t="s">
        <v>822</v>
      </c>
      <c r="AT94" s="216" t="s">
        <v>132</v>
      </c>
      <c r="AU94" s="216" t="s">
        <v>20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89</v>
      </c>
      <c r="BK94" s="217">
        <f>ROUND(I94*H94,2)</f>
        <v>0</v>
      </c>
      <c r="BL94" s="18" t="s">
        <v>822</v>
      </c>
      <c r="BM94" s="216" t="s">
        <v>838</v>
      </c>
    </row>
    <row r="95" s="2" customFormat="1">
      <c r="A95" s="40"/>
      <c r="B95" s="41"/>
      <c r="C95" s="42"/>
      <c r="D95" s="218" t="s">
        <v>139</v>
      </c>
      <c r="E95" s="42"/>
      <c r="F95" s="219" t="s">
        <v>839</v>
      </c>
      <c r="G95" s="42"/>
      <c r="H95" s="42"/>
      <c r="I95" s="220"/>
      <c r="J95" s="42"/>
      <c r="K95" s="42"/>
      <c r="L95" s="46"/>
      <c r="M95" s="221"/>
      <c r="N95" s="22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139</v>
      </c>
      <c r="AU95" s="18" t="s">
        <v>20</v>
      </c>
    </row>
    <row r="96" s="12" customFormat="1" ht="22.8" customHeight="1">
      <c r="A96" s="12"/>
      <c r="B96" s="190"/>
      <c r="C96" s="191"/>
      <c r="D96" s="192" t="s">
        <v>80</v>
      </c>
      <c r="E96" s="204" t="s">
        <v>840</v>
      </c>
      <c r="F96" s="204" t="s">
        <v>841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SUM(P97:P98)</f>
        <v>0</v>
      </c>
      <c r="Q96" s="198"/>
      <c r="R96" s="199">
        <f>SUM(R97:R98)</f>
        <v>0</v>
      </c>
      <c r="S96" s="198"/>
      <c r="T96" s="200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173</v>
      </c>
      <c r="AT96" s="202" t="s">
        <v>80</v>
      </c>
      <c r="AU96" s="202" t="s">
        <v>89</v>
      </c>
      <c r="AY96" s="201" t="s">
        <v>130</v>
      </c>
      <c r="BK96" s="203">
        <f>SUM(BK97:BK98)</f>
        <v>0</v>
      </c>
    </row>
    <row r="97" s="2" customFormat="1" ht="24.15" customHeight="1">
      <c r="A97" s="40"/>
      <c r="B97" s="41"/>
      <c r="C97" s="206" t="s">
        <v>179</v>
      </c>
      <c r="D97" s="206" t="s">
        <v>132</v>
      </c>
      <c r="E97" s="207" t="s">
        <v>842</v>
      </c>
      <c r="F97" s="208" t="s">
        <v>843</v>
      </c>
      <c r="G97" s="209" t="s">
        <v>821</v>
      </c>
      <c r="H97" s="210">
        <v>1</v>
      </c>
      <c r="I97" s="211"/>
      <c r="J97" s="210">
        <f>ROUND(I97*H97,2)</f>
        <v>0</v>
      </c>
      <c r="K97" s="208" t="s">
        <v>136</v>
      </c>
      <c r="L97" s="46"/>
      <c r="M97" s="212" t="s">
        <v>31</v>
      </c>
      <c r="N97" s="213" t="s">
        <v>52</v>
      </c>
      <c r="O97" s="86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6" t="s">
        <v>822</v>
      </c>
      <c r="AT97" s="216" t="s">
        <v>132</v>
      </c>
      <c r="AU97" s="216" t="s">
        <v>20</v>
      </c>
      <c r="AY97" s="18" t="s">
        <v>130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89</v>
      </c>
      <c r="BK97" s="217">
        <f>ROUND(I97*H97,2)</f>
        <v>0</v>
      </c>
      <c r="BL97" s="18" t="s">
        <v>822</v>
      </c>
      <c r="BM97" s="216" t="s">
        <v>844</v>
      </c>
    </row>
    <row r="98" s="2" customFormat="1">
      <c r="A98" s="40"/>
      <c r="B98" s="41"/>
      <c r="C98" s="42"/>
      <c r="D98" s="218" t="s">
        <v>139</v>
      </c>
      <c r="E98" s="42"/>
      <c r="F98" s="219" t="s">
        <v>845</v>
      </c>
      <c r="G98" s="42"/>
      <c r="H98" s="42"/>
      <c r="I98" s="220"/>
      <c r="J98" s="42"/>
      <c r="K98" s="42"/>
      <c r="L98" s="46"/>
      <c r="M98" s="221"/>
      <c r="N98" s="22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139</v>
      </c>
      <c r="AU98" s="18" t="s">
        <v>20</v>
      </c>
    </row>
    <row r="99" s="12" customFormat="1" ht="22.8" customHeight="1">
      <c r="A99" s="12"/>
      <c r="B99" s="190"/>
      <c r="C99" s="191"/>
      <c r="D99" s="192" t="s">
        <v>80</v>
      </c>
      <c r="E99" s="204" t="s">
        <v>846</v>
      </c>
      <c r="F99" s="204" t="s">
        <v>847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P100</f>
        <v>0</v>
      </c>
      <c r="Q99" s="198"/>
      <c r="R99" s="199">
        <f>R100</f>
        <v>0</v>
      </c>
      <c r="S99" s="198"/>
      <c r="T99" s="20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173</v>
      </c>
      <c r="AT99" s="202" t="s">
        <v>80</v>
      </c>
      <c r="AU99" s="202" t="s">
        <v>89</v>
      </c>
      <c r="AY99" s="201" t="s">
        <v>130</v>
      </c>
      <c r="BK99" s="203">
        <f>BK100</f>
        <v>0</v>
      </c>
    </row>
    <row r="100" s="2" customFormat="1" ht="16.5" customHeight="1">
      <c r="A100" s="40"/>
      <c r="B100" s="41"/>
      <c r="C100" s="206" t="s">
        <v>185</v>
      </c>
      <c r="D100" s="206" t="s">
        <v>132</v>
      </c>
      <c r="E100" s="207" t="s">
        <v>848</v>
      </c>
      <c r="F100" s="208" t="s">
        <v>849</v>
      </c>
      <c r="G100" s="209" t="s">
        <v>821</v>
      </c>
      <c r="H100" s="210">
        <v>1</v>
      </c>
      <c r="I100" s="211"/>
      <c r="J100" s="210">
        <f>ROUND(I100*H100,2)</f>
        <v>0</v>
      </c>
      <c r="K100" s="208" t="s">
        <v>31</v>
      </c>
      <c r="L100" s="46"/>
      <c r="M100" s="212" t="s">
        <v>31</v>
      </c>
      <c r="N100" s="213" t="s">
        <v>52</v>
      </c>
      <c r="O100" s="86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6" t="s">
        <v>822</v>
      </c>
      <c r="AT100" s="216" t="s">
        <v>132</v>
      </c>
      <c r="AU100" s="216" t="s">
        <v>20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89</v>
      </c>
      <c r="BK100" s="217">
        <f>ROUND(I100*H100,2)</f>
        <v>0</v>
      </c>
      <c r="BL100" s="18" t="s">
        <v>822</v>
      </c>
      <c r="BM100" s="216" t="s">
        <v>850</v>
      </c>
    </row>
    <row r="101" s="12" customFormat="1" ht="22.8" customHeight="1">
      <c r="A101" s="12"/>
      <c r="B101" s="190"/>
      <c r="C101" s="191"/>
      <c r="D101" s="192" t="s">
        <v>80</v>
      </c>
      <c r="E101" s="204" t="s">
        <v>851</v>
      </c>
      <c r="F101" s="204" t="s">
        <v>852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SUM(P102:P103)</f>
        <v>0</v>
      </c>
      <c r="Q101" s="198"/>
      <c r="R101" s="199">
        <f>SUM(R102:R103)</f>
        <v>0</v>
      </c>
      <c r="S101" s="198"/>
      <c r="T101" s="20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173</v>
      </c>
      <c r="AT101" s="202" t="s">
        <v>80</v>
      </c>
      <c r="AU101" s="202" t="s">
        <v>89</v>
      </c>
      <c r="AY101" s="201" t="s">
        <v>130</v>
      </c>
      <c r="BK101" s="203">
        <f>SUM(BK102:BK103)</f>
        <v>0</v>
      </c>
    </row>
    <row r="102" s="2" customFormat="1" ht="16.5" customHeight="1">
      <c r="A102" s="40"/>
      <c r="B102" s="41"/>
      <c r="C102" s="206" t="s">
        <v>192</v>
      </c>
      <c r="D102" s="206" t="s">
        <v>132</v>
      </c>
      <c r="E102" s="207" t="s">
        <v>853</v>
      </c>
      <c r="F102" s="208" t="s">
        <v>854</v>
      </c>
      <c r="G102" s="209" t="s">
        <v>821</v>
      </c>
      <c r="H102" s="210">
        <v>1</v>
      </c>
      <c r="I102" s="211"/>
      <c r="J102" s="210">
        <f>ROUND(I102*H102,2)</f>
        <v>0</v>
      </c>
      <c r="K102" s="208" t="s">
        <v>136</v>
      </c>
      <c r="L102" s="46"/>
      <c r="M102" s="212" t="s">
        <v>31</v>
      </c>
      <c r="N102" s="213" t="s">
        <v>52</v>
      </c>
      <c r="O102" s="86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6" t="s">
        <v>822</v>
      </c>
      <c r="AT102" s="216" t="s">
        <v>132</v>
      </c>
      <c r="AU102" s="216" t="s">
        <v>20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89</v>
      </c>
      <c r="BK102" s="217">
        <f>ROUND(I102*H102,2)</f>
        <v>0</v>
      </c>
      <c r="BL102" s="18" t="s">
        <v>822</v>
      </c>
      <c r="BM102" s="216" t="s">
        <v>855</v>
      </c>
    </row>
    <row r="103" s="2" customFormat="1">
      <c r="A103" s="40"/>
      <c r="B103" s="41"/>
      <c r="C103" s="42"/>
      <c r="D103" s="218" t="s">
        <v>139</v>
      </c>
      <c r="E103" s="42"/>
      <c r="F103" s="219" t="s">
        <v>856</v>
      </c>
      <c r="G103" s="42"/>
      <c r="H103" s="42"/>
      <c r="I103" s="220"/>
      <c r="J103" s="42"/>
      <c r="K103" s="42"/>
      <c r="L103" s="46"/>
      <c r="M103" s="265"/>
      <c r="N103" s="266"/>
      <c r="O103" s="267"/>
      <c r="P103" s="267"/>
      <c r="Q103" s="267"/>
      <c r="R103" s="267"/>
      <c r="S103" s="267"/>
      <c r="T103" s="26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139</v>
      </c>
      <c r="AU103" s="18" t="s">
        <v>20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2SdJ4RDMKUsqwKlNFeXiuRLJ69AIelbdT58MNA8LYQqWe0sN53uNZEsJOL1O5MabBaCyUfidZ/OQcPj6PaKknw==" hashValue="FpozalGJX11S5VdAYaThVMbaDl0bQCobk0Wgp50GUQYOKkbEcEW596nxXPe23KWM8z6gg09ODmsy3RrEktk4Bg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012103000"/>
    <hyperlink ref="F91" r:id="rId2" display="https://podminky.urs.cz/item/CS_URS_2022_02/012303000"/>
    <hyperlink ref="F93" r:id="rId3" display="https://podminky.urs.cz/item/CS_URS_2022_02/013254000"/>
    <hyperlink ref="F95" r:id="rId4" display="https://podminky.urs.cz/item/CS_URS_2022_02/013274000"/>
    <hyperlink ref="F98" r:id="rId5" display="https://podminky.urs.cz/item/CS_URS_2022_02/030001000"/>
    <hyperlink ref="F103" r:id="rId6" display="https://podminky.urs.cz/item/CS_URS_2022_02/072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857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858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859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860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861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862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863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864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865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866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867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88</v>
      </c>
      <c r="F18" s="280" t="s">
        <v>868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869</v>
      </c>
      <c r="F19" s="280" t="s">
        <v>870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871</v>
      </c>
      <c r="F20" s="280" t="s">
        <v>872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98</v>
      </c>
      <c r="F21" s="280" t="s">
        <v>873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874</v>
      </c>
      <c r="F22" s="280" t="s">
        <v>875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876</v>
      </c>
      <c r="F23" s="280" t="s">
        <v>877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878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879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880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881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882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883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884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885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886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116</v>
      </c>
      <c r="F36" s="280"/>
      <c r="G36" s="280" t="s">
        <v>887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888</v>
      </c>
      <c r="F37" s="280"/>
      <c r="G37" s="280" t="s">
        <v>889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62</v>
      </c>
      <c r="F38" s="280"/>
      <c r="G38" s="280" t="s">
        <v>890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63</v>
      </c>
      <c r="F39" s="280"/>
      <c r="G39" s="280" t="s">
        <v>891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117</v>
      </c>
      <c r="F40" s="280"/>
      <c r="G40" s="280" t="s">
        <v>892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118</v>
      </c>
      <c r="F41" s="280"/>
      <c r="G41" s="280" t="s">
        <v>893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894</v>
      </c>
      <c r="F42" s="280"/>
      <c r="G42" s="280" t="s">
        <v>895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896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897</v>
      </c>
      <c r="F44" s="280"/>
      <c r="G44" s="280" t="s">
        <v>898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120</v>
      </c>
      <c r="F45" s="280"/>
      <c r="G45" s="280" t="s">
        <v>899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900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901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902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903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904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905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906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907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908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909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910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911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912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913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914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915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916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917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918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919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920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921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922</v>
      </c>
      <c r="D76" s="298"/>
      <c r="E76" s="298"/>
      <c r="F76" s="298" t="s">
        <v>923</v>
      </c>
      <c r="G76" s="299"/>
      <c r="H76" s="298" t="s">
        <v>63</v>
      </c>
      <c r="I76" s="298" t="s">
        <v>66</v>
      </c>
      <c r="J76" s="298" t="s">
        <v>924</v>
      </c>
      <c r="K76" s="297"/>
    </row>
    <row r="77" s="1" customFormat="1" ht="17.25" customHeight="1">
      <c r="B77" s="295"/>
      <c r="C77" s="300" t="s">
        <v>925</v>
      </c>
      <c r="D77" s="300"/>
      <c r="E77" s="300"/>
      <c r="F77" s="301" t="s">
        <v>926</v>
      </c>
      <c r="G77" s="302"/>
      <c r="H77" s="300"/>
      <c r="I77" s="300"/>
      <c r="J77" s="300" t="s">
        <v>927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62</v>
      </c>
      <c r="D79" s="305"/>
      <c r="E79" s="305"/>
      <c r="F79" s="306" t="s">
        <v>928</v>
      </c>
      <c r="G79" s="307"/>
      <c r="H79" s="283" t="s">
        <v>929</v>
      </c>
      <c r="I79" s="283" t="s">
        <v>930</v>
      </c>
      <c r="J79" s="283">
        <v>20</v>
      </c>
      <c r="K79" s="297"/>
    </row>
    <row r="80" s="1" customFormat="1" ht="15" customHeight="1">
      <c r="B80" s="295"/>
      <c r="C80" s="283" t="s">
        <v>931</v>
      </c>
      <c r="D80" s="283"/>
      <c r="E80" s="283"/>
      <c r="F80" s="306" t="s">
        <v>928</v>
      </c>
      <c r="G80" s="307"/>
      <c r="H80" s="283" t="s">
        <v>932</v>
      </c>
      <c r="I80" s="283" t="s">
        <v>930</v>
      </c>
      <c r="J80" s="283">
        <v>120</v>
      </c>
      <c r="K80" s="297"/>
    </row>
    <row r="81" s="1" customFormat="1" ht="15" customHeight="1">
      <c r="B81" s="308"/>
      <c r="C81" s="283" t="s">
        <v>933</v>
      </c>
      <c r="D81" s="283"/>
      <c r="E81" s="283"/>
      <c r="F81" s="306" t="s">
        <v>934</v>
      </c>
      <c r="G81" s="307"/>
      <c r="H81" s="283" t="s">
        <v>935</v>
      </c>
      <c r="I81" s="283" t="s">
        <v>930</v>
      </c>
      <c r="J81" s="283">
        <v>50</v>
      </c>
      <c r="K81" s="297"/>
    </row>
    <row r="82" s="1" customFormat="1" ht="15" customHeight="1">
      <c r="B82" s="308"/>
      <c r="C82" s="283" t="s">
        <v>936</v>
      </c>
      <c r="D82" s="283"/>
      <c r="E82" s="283"/>
      <c r="F82" s="306" t="s">
        <v>928</v>
      </c>
      <c r="G82" s="307"/>
      <c r="H82" s="283" t="s">
        <v>937</v>
      </c>
      <c r="I82" s="283" t="s">
        <v>938</v>
      </c>
      <c r="J82" s="283"/>
      <c r="K82" s="297"/>
    </row>
    <row r="83" s="1" customFormat="1" ht="15" customHeight="1">
      <c r="B83" s="308"/>
      <c r="C83" s="309" t="s">
        <v>939</v>
      </c>
      <c r="D83" s="309"/>
      <c r="E83" s="309"/>
      <c r="F83" s="310" t="s">
        <v>934</v>
      </c>
      <c r="G83" s="309"/>
      <c r="H83" s="309" t="s">
        <v>940</v>
      </c>
      <c r="I83" s="309" t="s">
        <v>930</v>
      </c>
      <c r="J83" s="309">
        <v>15</v>
      </c>
      <c r="K83" s="297"/>
    </row>
    <row r="84" s="1" customFormat="1" ht="15" customHeight="1">
      <c r="B84" s="308"/>
      <c r="C84" s="309" t="s">
        <v>941</v>
      </c>
      <c r="D84" s="309"/>
      <c r="E84" s="309"/>
      <c r="F84" s="310" t="s">
        <v>934</v>
      </c>
      <c r="G84" s="309"/>
      <c r="H84" s="309" t="s">
        <v>942</v>
      </c>
      <c r="I84" s="309" t="s">
        <v>930</v>
      </c>
      <c r="J84" s="309">
        <v>15</v>
      </c>
      <c r="K84" s="297"/>
    </row>
    <row r="85" s="1" customFormat="1" ht="15" customHeight="1">
      <c r="B85" s="308"/>
      <c r="C85" s="309" t="s">
        <v>943</v>
      </c>
      <c r="D85" s="309"/>
      <c r="E85" s="309"/>
      <c r="F85" s="310" t="s">
        <v>934</v>
      </c>
      <c r="G85" s="309"/>
      <c r="H85" s="309" t="s">
        <v>944</v>
      </c>
      <c r="I85" s="309" t="s">
        <v>930</v>
      </c>
      <c r="J85" s="309">
        <v>20</v>
      </c>
      <c r="K85" s="297"/>
    </row>
    <row r="86" s="1" customFormat="1" ht="15" customHeight="1">
      <c r="B86" s="308"/>
      <c r="C86" s="309" t="s">
        <v>945</v>
      </c>
      <c r="D86" s="309"/>
      <c r="E86" s="309"/>
      <c r="F86" s="310" t="s">
        <v>934</v>
      </c>
      <c r="G86" s="309"/>
      <c r="H86" s="309" t="s">
        <v>946</v>
      </c>
      <c r="I86" s="309" t="s">
        <v>930</v>
      </c>
      <c r="J86" s="309">
        <v>20</v>
      </c>
      <c r="K86" s="297"/>
    </row>
    <row r="87" s="1" customFormat="1" ht="15" customHeight="1">
      <c r="B87" s="308"/>
      <c r="C87" s="283" t="s">
        <v>947</v>
      </c>
      <c r="D87" s="283"/>
      <c r="E87" s="283"/>
      <c r="F87" s="306" t="s">
        <v>934</v>
      </c>
      <c r="G87" s="307"/>
      <c r="H87" s="283" t="s">
        <v>948</v>
      </c>
      <c r="I87" s="283" t="s">
        <v>930</v>
      </c>
      <c r="J87" s="283">
        <v>50</v>
      </c>
      <c r="K87" s="297"/>
    </row>
    <row r="88" s="1" customFormat="1" ht="15" customHeight="1">
      <c r="B88" s="308"/>
      <c r="C88" s="283" t="s">
        <v>949</v>
      </c>
      <c r="D88" s="283"/>
      <c r="E88" s="283"/>
      <c r="F88" s="306" t="s">
        <v>934</v>
      </c>
      <c r="G88" s="307"/>
      <c r="H88" s="283" t="s">
        <v>950</v>
      </c>
      <c r="I88" s="283" t="s">
        <v>930</v>
      </c>
      <c r="J88" s="283">
        <v>20</v>
      </c>
      <c r="K88" s="297"/>
    </row>
    <row r="89" s="1" customFormat="1" ht="15" customHeight="1">
      <c r="B89" s="308"/>
      <c r="C89" s="283" t="s">
        <v>951</v>
      </c>
      <c r="D89" s="283"/>
      <c r="E89" s="283"/>
      <c r="F89" s="306" t="s">
        <v>934</v>
      </c>
      <c r="G89" s="307"/>
      <c r="H89" s="283" t="s">
        <v>952</v>
      </c>
      <c r="I89" s="283" t="s">
        <v>930</v>
      </c>
      <c r="J89" s="283">
        <v>20</v>
      </c>
      <c r="K89" s="297"/>
    </row>
    <row r="90" s="1" customFormat="1" ht="15" customHeight="1">
      <c r="B90" s="308"/>
      <c r="C90" s="283" t="s">
        <v>953</v>
      </c>
      <c r="D90" s="283"/>
      <c r="E90" s="283"/>
      <c r="F90" s="306" t="s">
        <v>934</v>
      </c>
      <c r="G90" s="307"/>
      <c r="H90" s="283" t="s">
        <v>954</v>
      </c>
      <c r="I90" s="283" t="s">
        <v>930</v>
      </c>
      <c r="J90" s="283">
        <v>50</v>
      </c>
      <c r="K90" s="297"/>
    </row>
    <row r="91" s="1" customFormat="1" ht="15" customHeight="1">
      <c r="B91" s="308"/>
      <c r="C91" s="283" t="s">
        <v>955</v>
      </c>
      <c r="D91" s="283"/>
      <c r="E91" s="283"/>
      <c r="F91" s="306" t="s">
        <v>934</v>
      </c>
      <c r="G91" s="307"/>
      <c r="H91" s="283" t="s">
        <v>955</v>
      </c>
      <c r="I91" s="283" t="s">
        <v>930</v>
      </c>
      <c r="J91" s="283">
        <v>50</v>
      </c>
      <c r="K91" s="297"/>
    </row>
    <row r="92" s="1" customFormat="1" ht="15" customHeight="1">
      <c r="B92" s="308"/>
      <c r="C92" s="283" t="s">
        <v>956</v>
      </c>
      <c r="D92" s="283"/>
      <c r="E92" s="283"/>
      <c r="F92" s="306" t="s">
        <v>934</v>
      </c>
      <c r="G92" s="307"/>
      <c r="H92" s="283" t="s">
        <v>957</v>
      </c>
      <c r="I92" s="283" t="s">
        <v>930</v>
      </c>
      <c r="J92" s="283">
        <v>255</v>
      </c>
      <c r="K92" s="297"/>
    </row>
    <row r="93" s="1" customFormat="1" ht="15" customHeight="1">
      <c r="B93" s="308"/>
      <c r="C93" s="283" t="s">
        <v>958</v>
      </c>
      <c r="D93" s="283"/>
      <c r="E93" s="283"/>
      <c r="F93" s="306" t="s">
        <v>928</v>
      </c>
      <c r="G93" s="307"/>
      <c r="H93" s="283" t="s">
        <v>959</v>
      </c>
      <c r="I93" s="283" t="s">
        <v>960</v>
      </c>
      <c r="J93" s="283"/>
      <c r="K93" s="297"/>
    </row>
    <row r="94" s="1" customFormat="1" ht="15" customHeight="1">
      <c r="B94" s="308"/>
      <c r="C94" s="283" t="s">
        <v>961</v>
      </c>
      <c r="D94" s="283"/>
      <c r="E94" s="283"/>
      <c r="F94" s="306" t="s">
        <v>928</v>
      </c>
      <c r="G94" s="307"/>
      <c r="H94" s="283" t="s">
        <v>962</v>
      </c>
      <c r="I94" s="283" t="s">
        <v>963</v>
      </c>
      <c r="J94" s="283"/>
      <c r="K94" s="297"/>
    </row>
    <row r="95" s="1" customFormat="1" ht="15" customHeight="1">
      <c r="B95" s="308"/>
      <c r="C95" s="283" t="s">
        <v>964</v>
      </c>
      <c r="D95" s="283"/>
      <c r="E95" s="283"/>
      <c r="F95" s="306" t="s">
        <v>928</v>
      </c>
      <c r="G95" s="307"/>
      <c r="H95" s="283" t="s">
        <v>964</v>
      </c>
      <c r="I95" s="283" t="s">
        <v>963</v>
      </c>
      <c r="J95" s="283"/>
      <c r="K95" s="297"/>
    </row>
    <row r="96" s="1" customFormat="1" ht="15" customHeight="1">
      <c r="B96" s="308"/>
      <c r="C96" s="283" t="s">
        <v>47</v>
      </c>
      <c r="D96" s="283"/>
      <c r="E96" s="283"/>
      <c r="F96" s="306" t="s">
        <v>928</v>
      </c>
      <c r="G96" s="307"/>
      <c r="H96" s="283" t="s">
        <v>965</v>
      </c>
      <c r="I96" s="283" t="s">
        <v>963</v>
      </c>
      <c r="J96" s="283"/>
      <c r="K96" s="297"/>
    </row>
    <row r="97" s="1" customFormat="1" ht="15" customHeight="1">
      <c r="B97" s="308"/>
      <c r="C97" s="283" t="s">
        <v>57</v>
      </c>
      <c r="D97" s="283"/>
      <c r="E97" s="283"/>
      <c r="F97" s="306" t="s">
        <v>928</v>
      </c>
      <c r="G97" s="307"/>
      <c r="H97" s="283" t="s">
        <v>966</v>
      </c>
      <c r="I97" s="283" t="s">
        <v>963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967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922</v>
      </c>
      <c r="D103" s="298"/>
      <c r="E103" s="298"/>
      <c r="F103" s="298" t="s">
        <v>923</v>
      </c>
      <c r="G103" s="299"/>
      <c r="H103" s="298" t="s">
        <v>63</v>
      </c>
      <c r="I103" s="298" t="s">
        <v>66</v>
      </c>
      <c r="J103" s="298" t="s">
        <v>924</v>
      </c>
      <c r="K103" s="297"/>
    </row>
    <row r="104" s="1" customFormat="1" ht="17.25" customHeight="1">
      <c r="B104" s="295"/>
      <c r="C104" s="300" t="s">
        <v>925</v>
      </c>
      <c r="D104" s="300"/>
      <c r="E104" s="300"/>
      <c r="F104" s="301" t="s">
        <v>926</v>
      </c>
      <c r="G104" s="302"/>
      <c r="H104" s="300"/>
      <c r="I104" s="300"/>
      <c r="J104" s="300" t="s">
        <v>927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62</v>
      </c>
      <c r="D106" s="305"/>
      <c r="E106" s="305"/>
      <c r="F106" s="306" t="s">
        <v>928</v>
      </c>
      <c r="G106" s="283"/>
      <c r="H106" s="283" t="s">
        <v>968</v>
      </c>
      <c r="I106" s="283" t="s">
        <v>930</v>
      </c>
      <c r="J106" s="283">
        <v>20</v>
      </c>
      <c r="K106" s="297"/>
    </row>
    <row r="107" s="1" customFormat="1" ht="15" customHeight="1">
      <c r="B107" s="295"/>
      <c r="C107" s="283" t="s">
        <v>931</v>
      </c>
      <c r="D107" s="283"/>
      <c r="E107" s="283"/>
      <c r="F107" s="306" t="s">
        <v>928</v>
      </c>
      <c r="G107" s="283"/>
      <c r="H107" s="283" t="s">
        <v>968</v>
      </c>
      <c r="I107" s="283" t="s">
        <v>930</v>
      </c>
      <c r="J107" s="283">
        <v>120</v>
      </c>
      <c r="K107" s="297"/>
    </row>
    <row r="108" s="1" customFormat="1" ht="15" customHeight="1">
      <c r="B108" s="308"/>
      <c r="C108" s="283" t="s">
        <v>933</v>
      </c>
      <c r="D108" s="283"/>
      <c r="E108" s="283"/>
      <c r="F108" s="306" t="s">
        <v>934</v>
      </c>
      <c r="G108" s="283"/>
      <c r="H108" s="283" t="s">
        <v>968</v>
      </c>
      <c r="I108" s="283" t="s">
        <v>930</v>
      </c>
      <c r="J108" s="283">
        <v>50</v>
      </c>
      <c r="K108" s="297"/>
    </row>
    <row r="109" s="1" customFormat="1" ht="15" customHeight="1">
      <c r="B109" s="308"/>
      <c r="C109" s="283" t="s">
        <v>936</v>
      </c>
      <c r="D109" s="283"/>
      <c r="E109" s="283"/>
      <c r="F109" s="306" t="s">
        <v>928</v>
      </c>
      <c r="G109" s="283"/>
      <c r="H109" s="283" t="s">
        <v>968</v>
      </c>
      <c r="I109" s="283" t="s">
        <v>938</v>
      </c>
      <c r="J109" s="283"/>
      <c r="K109" s="297"/>
    </row>
    <row r="110" s="1" customFormat="1" ht="15" customHeight="1">
      <c r="B110" s="308"/>
      <c r="C110" s="283" t="s">
        <v>947</v>
      </c>
      <c r="D110" s="283"/>
      <c r="E110" s="283"/>
      <c r="F110" s="306" t="s">
        <v>934</v>
      </c>
      <c r="G110" s="283"/>
      <c r="H110" s="283" t="s">
        <v>968</v>
      </c>
      <c r="I110" s="283" t="s">
        <v>930</v>
      </c>
      <c r="J110" s="283">
        <v>50</v>
      </c>
      <c r="K110" s="297"/>
    </row>
    <row r="111" s="1" customFormat="1" ht="15" customHeight="1">
      <c r="B111" s="308"/>
      <c r="C111" s="283" t="s">
        <v>955</v>
      </c>
      <c r="D111" s="283"/>
      <c r="E111" s="283"/>
      <c r="F111" s="306" t="s">
        <v>934</v>
      </c>
      <c r="G111" s="283"/>
      <c r="H111" s="283" t="s">
        <v>968</v>
      </c>
      <c r="I111" s="283" t="s">
        <v>930</v>
      </c>
      <c r="J111" s="283">
        <v>50</v>
      </c>
      <c r="K111" s="297"/>
    </row>
    <row r="112" s="1" customFormat="1" ht="15" customHeight="1">
      <c r="B112" s="308"/>
      <c r="C112" s="283" t="s">
        <v>953</v>
      </c>
      <c r="D112" s="283"/>
      <c r="E112" s="283"/>
      <c r="F112" s="306" t="s">
        <v>934</v>
      </c>
      <c r="G112" s="283"/>
      <c r="H112" s="283" t="s">
        <v>968</v>
      </c>
      <c r="I112" s="283" t="s">
        <v>930</v>
      </c>
      <c r="J112" s="283">
        <v>50</v>
      </c>
      <c r="K112" s="297"/>
    </row>
    <row r="113" s="1" customFormat="1" ht="15" customHeight="1">
      <c r="B113" s="308"/>
      <c r="C113" s="283" t="s">
        <v>62</v>
      </c>
      <c r="D113" s="283"/>
      <c r="E113" s="283"/>
      <c r="F113" s="306" t="s">
        <v>928</v>
      </c>
      <c r="G113" s="283"/>
      <c r="H113" s="283" t="s">
        <v>969</v>
      </c>
      <c r="I113" s="283" t="s">
        <v>930</v>
      </c>
      <c r="J113" s="283">
        <v>20</v>
      </c>
      <c r="K113" s="297"/>
    </row>
    <row r="114" s="1" customFormat="1" ht="15" customHeight="1">
      <c r="B114" s="308"/>
      <c r="C114" s="283" t="s">
        <v>970</v>
      </c>
      <c r="D114" s="283"/>
      <c r="E114" s="283"/>
      <c r="F114" s="306" t="s">
        <v>928</v>
      </c>
      <c r="G114" s="283"/>
      <c r="H114" s="283" t="s">
        <v>971</v>
      </c>
      <c r="I114" s="283" t="s">
        <v>930</v>
      </c>
      <c r="J114" s="283">
        <v>120</v>
      </c>
      <c r="K114" s="297"/>
    </row>
    <row r="115" s="1" customFormat="1" ht="15" customHeight="1">
      <c r="B115" s="308"/>
      <c r="C115" s="283" t="s">
        <v>47</v>
      </c>
      <c r="D115" s="283"/>
      <c r="E115" s="283"/>
      <c r="F115" s="306" t="s">
        <v>928</v>
      </c>
      <c r="G115" s="283"/>
      <c r="H115" s="283" t="s">
        <v>972</v>
      </c>
      <c r="I115" s="283" t="s">
        <v>963</v>
      </c>
      <c r="J115" s="283"/>
      <c r="K115" s="297"/>
    </row>
    <row r="116" s="1" customFormat="1" ht="15" customHeight="1">
      <c r="B116" s="308"/>
      <c r="C116" s="283" t="s">
        <v>57</v>
      </c>
      <c r="D116" s="283"/>
      <c r="E116" s="283"/>
      <c r="F116" s="306" t="s">
        <v>928</v>
      </c>
      <c r="G116" s="283"/>
      <c r="H116" s="283" t="s">
        <v>973</v>
      </c>
      <c r="I116" s="283" t="s">
        <v>963</v>
      </c>
      <c r="J116" s="283"/>
      <c r="K116" s="297"/>
    </row>
    <row r="117" s="1" customFormat="1" ht="15" customHeight="1">
      <c r="B117" s="308"/>
      <c r="C117" s="283" t="s">
        <v>66</v>
      </c>
      <c r="D117" s="283"/>
      <c r="E117" s="283"/>
      <c r="F117" s="306" t="s">
        <v>928</v>
      </c>
      <c r="G117" s="283"/>
      <c r="H117" s="283" t="s">
        <v>974</v>
      </c>
      <c r="I117" s="283" t="s">
        <v>975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976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922</v>
      </c>
      <c r="D123" s="298"/>
      <c r="E123" s="298"/>
      <c r="F123" s="298" t="s">
        <v>923</v>
      </c>
      <c r="G123" s="299"/>
      <c r="H123" s="298" t="s">
        <v>63</v>
      </c>
      <c r="I123" s="298" t="s">
        <v>66</v>
      </c>
      <c r="J123" s="298" t="s">
        <v>924</v>
      </c>
      <c r="K123" s="327"/>
    </row>
    <row r="124" s="1" customFormat="1" ht="17.25" customHeight="1">
      <c r="B124" s="326"/>
      <c r="C124" s="300" t="s">
        <v>925</v>
      </c>
      <c r="D124" s="300"/>
      <c r="E124" s="300"/>
      <c r="F124" s="301" t="s">
        <v>926</v>
      </c>
      <c r="G124" s="302"/>
      <c r="H124" s="300"/>
      <c r="I124" s="300"/>
      <c r="J124" s="300" t="s">
        <v>927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931</v>
      </c>
      <c r="D126" s="305"/>
      <c r="E126" s="305"/>
      <c r="F126" s="306" t="s">
        <v>928</v>
      </c>
      <c r="G126" s="283"/>
      <c r="H126" s="283" t="s">
        <v>968</v>
      </c>
      <c r="I126" s="283" t="s">
        <v>930</v>
      </c>
      <c r="J126" s="283">
        <v>120</v>
      </c>
      <c r="K126" s="331"/>
    </row>
    <row r="127" s="1" customFormat="1" ht="15" customHeight="1">
      <c r="B127" s="328"/>
      <c r="C127" s="283" t="s">
        <v>977</v>
      </c>
      <c r="D127" s="283"/>
      <c r="E127" s="283"/>
      <c r="F127" s="306" t="s">
        <v>928</v>
      </c>
      <c r="G127" s="283"/>
      <c r="H127" s="283" t="s">
        <v>978</v>
      </c>
      <c r="I127" s="283" t="s">
        <v>930</v>
      </c>
      <c r="J127" s="283" t="s">
        <v>979</v>
      </c>
      <c r="K127" s="331"/>
    </row>
    <row r="128" s="1" customFormat="1" ht="15" customHeight="1">
      <c r="B128" s="328"/>
      <c r="C128" s="283" t="s">
        <v>876</v>
      </c>
      <c r="D128" s="283"/>
      <c r="E128" s="283"/>
      <c r="F128" s="306" t="s">
        <v>928</v>
      </c>
      <c r="G128" s="283"/>
      <c r="H128" s="283" t="s">
        <v>980</v>
      </c>
      <c r="I128" s="283" t="s">
        <v>930</v>
      </c>
      <c r="J128" s="283" t="s">
        <v>979</v>
      </c>
      <c r="K128" s="331"/>
    </row>
    <row r="129" s="1" customFormat="1" ht="15" customHeight="1">
      <c r="B129" s="328"/>
      <c r="C129" s="283" t="s">
        <v>939</v>
      </c>
      <c r="D129" s="283"/>
      <c r="E129" s="283"/>
      <c r="F129" s="306" t="s">
        <v>934</v>
      </c>
      <c r="G129" s="283"/>
      <c r="H129" s="283" t="s">
        <v>940</v>
      </c>
      <c r="I129" s="283" t="s">
        <v>930</v>
      </c>
      <c r="J129" s="283">
        <v>15</v>
      </c>
      <c r="K129" s="331"/>
    </row>
    <row r="130" s="1" customFormat="1" ht="15" customHeight="1">
      <c r="B130" s="328"/>
      <c r="C130" s="309" t="s">
        <v>941</v>
      </c>
      <c r="D130" s="309"/>
      <c r="E130" s="309"/>
      <c r="F130" s="310" t="s">
        <v>934</v>
      </c>
      <c r="G130" s="309"/>
      <c r="H130" s="309" t="s">
        <v>942</v>
      </c>
      <c r="I130" s="309" t="s">
        <v>930</v>
      </c>
      <c r="J130" s="309">
        <v>15</v>
      </c>
      <c r="K130" s="331"/>
    </row>
    <row r="131" s="1" customFormat="1" ht="15" customHeight="1">
      <c r="B131" s="328"/>
      <c r="C131" s="309" t="s">
        <v>943</v>
      </c>
      <c r="D131" s="309"/>
      <c r="E131" s="309"/>
      <c r="F131" s="310" t="s">
        <v>934</v>
      </c>
      <c r="G131" s="309"/>
      <c r="H131" s="309" t="s">
        <v>944</v>
      </c>
      <c r="I131" s="309" t="s">
        <v>930</v>
      </c>
      <c r="J131" s="309">
        <v>20</v>
      </c>
      <c r="K131" s="331"/>
    </row>
    <row r="132" s="1" customFormat="1" ht="15" customHeight="1">
      <c r="B132" s="328"/>
      <c r="C132" s="309" t="s">
        <v>945</v>
      </c>
      <c r="D132" s="309"/>
      <c r="E132" s="309"/>
      <c r="F132" s="310" t="s">
        <v>934</v>
      </c>
      <c r="G132" s="309"/>
      <c r="H132" s="309" t="s">
        <v>946</v>
      </c>
      <c r="I132" s="309" t="s">
        <v>930</v>
      </c>
      <c r="J132" s="309">
        <v>20</v>
      </c>
      <c r="K132" s="331"/>
    </row>
    <row r="133" s="1" customFormat="1" ht="15" customHeight="1">
      <c r="B133" s="328"/>
      <c r="C133" s="283" t="s">
        <v>933</v>
      </c>
      <c r="D133" s="283"/>
      <c r="E133" s="283"/>
      <c r="F133" s="306" t="s">
        <v>934</v>
      </c>
      <c r="G133" s="283"/>
      <c r="H133" s="283" t="s">
        <v>968</v>
      </c>
      <c r="I133" s="283" t="s">
        <v>930</v>
      </c>
      <c r="J133" s="283">
        <v>50</v>
      </c>
      <c r="K133" s="331"/>
    </row>
    <row r="134" s="1" customFormat="1" ht="15" customHeight="1">
      <c r="B134" s="328"/>
      <c r="C134" s="283" t="s">
        <v>947</v>
      </c>
      <c r="D134" s="283"/>
      <c r="E134" s="283"/>
      <c r="F134" s="306" t="s">
        <v>934</v>
      </c>
      <c r="G134" s="283"/>
      <c r="H134" s="283" t="s">
        <v>968</v>
      </c>
      <c r="I134" s="283" t="s">
        <v>930</v>
      </c>
      <c r="J134" s="283">
        <v>50</v>
      </c>
      <c r="K134" s="331"/>
    </row>
    <row r="135" s="1" customFormat="1" ht="15" customHeight="1">
      <c r="B135" s="328"/>
      <c r="C135" s="283" t="s">
        <v>953</v>
      </c>
      <c r="D135" s="283"/>
      <c r="E135" s="283"/>
      <c r="F135" s="306" t="s">
        <v>934</v>
      </c>
      <c r="G135" s="283"/>
      <c r="H135" s="283" t="s">
        <v>968</v>
      </c>
      <c r="I135" s="283" t="s">
        <v>930</v>
      </c>
      <c r="J135" s="283">
        <v>50</v>
      </c>
      <c r="K135" s="331"/>
    </row>
    <row r="136" s="1" customFormat="1" ht="15" customHeight="1">
      <c r="B136" s="328"/>
      <c r="C136" s="283" t="s">
        <v>955</v>
      </c>
      <c r="D136" s="283"/>
      <c r="E136" s="283"/>
      <c r="F136" s="306" t="s">
        <v>934</v>
      </c>
      <c r="G136" s="283"/>
      <c r="H136" s="283" t="s">
        <v>968</v>
      </c>
      <c r="I136" s="283" t="s">
        <v>930</v>
      </c>
      <c r="J136" s="283">
        <v>50</v>
      </c>
      <c r="K136" s="331"/>
    </row>
    <row r="137" s="1" customFormat="1" ht="15" customHeight="1">
      <c r="B137" s="328"/>
      <c r="C137" s="283" t="s">
        <v>956</v>
      </c>
      <c r="D137" s="283"/>
      <c r="E137" s="283"/>
      <c r="F137" s="306" t="s">
        <v>934</v>
      </c>
      <c r="G137" s="283"/>
      <c r="H137" s="283" t="s">
        <v>981</v>
      </c>
      <c r="I137" s="283" t="s">
        <v>930</v>
      </c>
      <c r="J137" s="283">
        <v>255</v>
      </c>
      <c r="K137" s="331"/>
    </row>
    <row r="138" s="1" customFormat="1" ht="15" customHeight="1">
      <c r="B138" s="328"/>
      <c r="C138" s="283" t="s">
        <v>958</v>
      </c>
      <c r="D138" s="283"/>
      <c r="E138" s="283"/>
      <c r="F138" s="306" t="s">
        <v>928</v>
      </c>
      <c r="G138" s="283"/>
      <c r="H138" s="283" t="s">
        <v>982</v>
      </c>
      <c r="I138" s="283" t="s">
        <v>960</v>
      </c>
      <c r="J138" s="283"/>
      <c r="K138" s="331"/>
    </row>
    <row r="139" s="1" customFormat="1" ht="15" customHeight="1">
      <c r="B139" s="328"/>
      <c r="C139" s="283" t="s">
        <v>961</v>
      </c>
      <c r="D139" s="283"/>
      <c r="E139" s="283"/>
      <c r="F139" s="306" t="s">
        <v>928</v>
      </c>
      <c r="G139" s="283"/>
      <c r="H139" s="283" t="s">
        <v>983</v>
      </c>
      <c r="I139" s="283" t="s">
        <v>963</v>
      </c>
      <c r="J139" s="283"/>
      <c r="K139" s="331"/>
    </row>
    <row r="140" s="1" customFormat="1" ht="15" customHeight="1">
      <c r="B140" s="328"/>
      <c r="C140" s="283" t="s">
        <v>964</v>
      </c>
      <c r="D140" s="283"/>
      <c r="E140" s="283"/>
      <c r="F140" s="306" t="s">
        <v>928</v>
      </c>
      <c r="G140" s="283"/>
      <c r="H140" s="283" t="s">
        <v>964</v>
      </c>
      <c r="I140" s="283" t="s">
        <v>963</v>
      </c>
      <c r="J140" s="283"/>
      <c r="K140" s="331"/>
    </row>
    <row r="141" s="1" customFormat="1" ht="15" customHeight="1">
      <c r="B141" s="328"/>
      <c r="C141" s="283" t="s">
        <v>47</v>
      </c>
      <c r="D141" s="283"/>
      <c r="E141" s="283"/>
      <c r="F141" s="306" t="s">
        <v>928</v>
      </c>
      <c r="G141" s="283"/>
      <c r="H141" s="283" t="s">
        <v>984</v>
      </c>
      <c r="I141" s="283" t="s">
        <v>963</v>
      </c>
      <c r="J141" s="283"/>
      <c r="K141" s="331"/>
    </row>
    <row r="142" s="1" customFormat="1" ht="15" customHeight="1">
      <c r="B142" s="328"/>
      <c r="C142" s="283" t="s">
        <v>985</v>
      </c>
      <c r="D142" s="283"/>
      <c r="E142" s="283"/>
      <c r="F142" s="306" t="s">
        <v>928</v>
      </c>
      <c r="G142" s="283"/>
      <c r="H142" s="283" t="s">
        <v>986</v>
      </c>
      <c r="I142" s="283" t="s">
        <v>963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987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922</v>
      </c>
      <c r="D148" s="298"/>
      <c r="E148" s="298"/>
      <c r="F148" s="298" t="s">
        <v>923</v>
      </c>
      <c r="G148" s="299"/>
      <c r="H148" s="298" t="s">
        <v>63</v>
      </c>
      <c r="I148" s="298" t="s">
        <v>66</v>
      </c>
      <c r="J148" s="298" t="s">
        <v>924</v>
      </c>
      <c r="K148" s="297"/>
    </row>
    <row r="149" s="1" customFormat="1" ht="17.25" customHeight="1">
      <c r="B149" s="295"/>
      <c r="C149" s="300" t="s">
        <v>925</v>
      </c>
      <c r="D149" s="300"/>
      <c r="E149" s="300"/>
      <c r="F149" s="301" t="s">
        <v>926</v>
      </c>
      <c r="G149" s="302"/>
      <c r="H149" s="300"/>
      <c r="I149" s="300"/>
      <c r="J149" s="300" t="s">
        <v>927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931</v>
      </c>
      <c r="D151" s="283"/>
      <c r="E151" s="283"/>
      <c r="F151" s="336" t="s">
        <v>928</v>
      </c>
      <c r="G151" s="283"/>
      <c r="H151" s="335" t="s">
        <v>968</v>
      </c>
      <c r="I151" s="335" t="s">
        <v>930</v>
      </c>
      <c r="J151" s="335">
        <v>120</v>
      </c>
      <c r="K151" s="331"/>
    </row>
    <row r="152" s="1" customFormat="1" ht="15" customHeight="1">
      <c r="B152" s="308"/>
      <c r="C152" s="335" t="s">
        <v>977</v>
      </c>
      <c r="D152" s="283"/>
      <c r="E152" s="283"/>
      <c r="F152" s="336" t="s">
        <v>928</v>
      </c>
      <c r="G152" s="283"/>
      <c r="H152" s="335" t="s">
        <v>988</v>
      </c>
      <c r="I152" s="335" t="s">
        <v>930</v>
      </c>
      <c r="J152" s="335" t="s">
        <v>979</v>
      </c>
      <c r="K152" s="331"/>
    </row>
    <row r="153" s="1" customFormat="1" ht="15" customHeight="1">
      <c r="B153" s="308"/>
      <c r="C153" s="335" t="s">
        <v>876</v>
      </c>
      <c r="D153" s="283"/>
      <c r="E153" s="283"/>
      <c r="F153" s="336" t="s">
        <v>928</v>
      </c>
      <c r="G153" s="283"/>
      <c r="H153" s="335" t="s">
        <v>989</v>
      </c>
      <c r="I153" s="335" t="s">
        <v>930</v>
      </c>
      <c r="J153" s="335" t="s">
        <v>979</v>
      </c>
      <c r="K153" s="331"/>
    </row>
    <row r="154" s="1" customFormat="1" ht="15" customHeight="1">
      <c r="B154" s="308"/>
      <c r="C154" s="335" t="s">
        <v>933</v>
      </c>
      <c r="D154" s="283"/>
      <c r="E154" s="283"/>
      <c r="F154" s="336" t="s">
        <v>934</v>
      </c>
      <c r="G154" s="283"/>
      <c r="H154" s="335" t="s">
        <v>968</v>
      </c>
      <c r="I154" s="335" t="s">
        <v>930</v>
      </c>
      <c r="J154" s="335">
        <v>50</v>
      </c>
      <c r="K154" s="331"/>
    </row>
    <row r="155" s="1" customFormat="1" ht="15" customHeight="1">
      <c r="B155" s="308"/>
      <c r="C155" s="335" t="s">
        <v>936</v>
      </c>
      <c r="D155" s="283"/>
      <c r="E155" s="283"/>
      <c r="F155" s="336" t="s">
        <v>928</v>
      </c>
      <c r="G155" s="283"/>
      <c r="H155" s="335" t="s">
        <v>968</v>
      </c>
      <c r="I155" s="335" t="s">
        <v>938</v>
      </c>
      <c r="J155" s="335"/>
      <c r="K155" s="331"/>
    </row>
    <row r="156" s="1" customFormat="1" ht="15" customHeight="1">
      <c r="B156" s="308"/>
      <c r="C156" s="335" t="s">
        <v>947</v>
      </c>
      <c r="D156" s="283"/>
      <c r="E156" s="283"/>
      <c r="F156" s="336" t="s">
        <v>934</v>
      </c>
      <c r="G156" s="283"/>
      <c r="H156" s="335" t="s">
        <v>968</v>
      </c>
      <c r="I156" s="335" t="s">
        <v>930</v>
      </c>
      <c r="J156" s="335">
        <v>50</v>
      </c>
      <c r="K156" s="331"/>
    </row>
    <row r="157" s="1" customFormat="1" ht="15" customHeight="1">
      <c r="B157" s="308"/>
      <c r="C157" s="335" t="s">
        <v>955</v>
      </c>
      <c r="D157" s="283"/>
      <c r="E157" s="283"/>
      <c r="F157" s="336" t="s">
        <v>934</v>
      </c>
      <c r="G157" s="283"/>
      <c r="H157" s="335" t="s">
        <v>968</v>
      </c>
      <c r="I157" s="335" t="s">
        <v>930</v>
      </c>
      <c r="J157" s="335">
        <v>50</v>
      </c>
      <c r="K157" s="331"/>
    </row>
    <row r="158" s="1" customFormat="1" ht="15" customHeight="1">
      <c r="B158" s="308"/>
      <c r="C158" s="335" t="s">
        <v>953</v>
      </c>
      <c r="D158" s="283"/>
      <c r="E158" s="283"/>
      <c r="F158" s="336" t="s">
        <v>934</v>
      </c>
      <c r="G158" s="283"/>
      <c r="H158" s="335" t="s">
        <v>968</v>
      </c>
      <c r="I158" s="335" t="s">
        <v>930</v>
      </c>
      <c r="J158" s="335">
        <v>50</v>
      </c>
      <c r="K158" s="331"/>
    </row>
    <row r="159" s="1" customFormat="1" ht="15" customHeight="1">
      <c r="B159" s="308"/>
      <c r="C159" s="335" t="s">
        <v>104</v>
      </c>
      <c r="D159" s="283"/>
      <c r="E159" s="283"/>
      <c r="F159" s="336" t="s">
        <v>928</v>
      </c>
      <c r="G159" s="283"/>
      <c r="H159" s="335" t="s">
        <v>990</v>
      </c>
      <c r="I159" s="335" t="s">
        <v>930</v>
      </c>
      <c r="J159" s="335" t="s">
        <v>991</v>
      </c>
      <c r="K159" s="331"/>
    </row>
    <row r="160" s="1" customFormat="1" ht="15" customHeight="1">
      <c r="B160" s="308"/>
      <c r="C160" s="335" t="s">
        <v>992</v>
      </c>
      <c r="D160" s="283"/>
      <c r="E160" s="283"/>
      <c r="F160" s="336" t="s">
        <v>928</v>
      </c>
      <c r="G160" s="283"/>
      <c r="H160" s="335" t="s">
        <v>993</v>
      </c>
      <c r="I160" s="335" t="s">
        <v>963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994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922</v>
      </c>
      <c r="D166" s="298"/>
      <c r="E166" s="298"/>
      <c r="F166" s="298" t="s">
        <v>923</v>
      </c>
      <c r="G166" s="340"/>
      <c r="H166" s="341" t="s">
        <v>63</v>
      </c>
      <c r="I166" s="341" t="s">
        <v>66</v>
      </c>
      <c r="J166" s="298" t="s">
        <v>924</v>
      </c>
      <c r="K166" s="275"/>
    </row>
    <row r="167" s="1" customFormat="1" ht="17.25" customHeight="1">
      <c r="B167" s="276"/>
      <c r="C167" s="300" t="s">
        <v>925</v>
      </c>
      <c r="D167" s="300"/>
      <c r="E167" s="300"/>
      <c r="F167" s="301" t="s">
        <v>926</v>
      </c>
      <c r="G167" s="342"/>
      <c r="H167" s="343"/>
      <c r="I167" s="343"/>
      <c r="J167" s="300" t="s">
        <v>927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931</v>
      </c>
      <c r="D169" s="283"/>
      <c r="E169" s="283"/>
      <c r="F169" s="306" t="s">
        <v>928</v>
      </c>
      <c r="G169" s="283"/>
      <c r="H169" s="283" t="s">
        <v>968</v>
      </c>
      <c r="I169" s="283" t="s">
        <v>930</v>
      </c>
      <c r="J169" s="283">
        <v>120</v>
      </c>
      <c r="K169" s="331"/>
    </row>
    <row r="170" s="1" customFormat="1" ht="15" customHeight="1">
      <c r="B170" s="308"/>
      <c r="C170" s="283" t="s">
        <v>977</v>
      </c>
      <c r="D170" s="283"/>
      <c r="E170" s="283"/>
      <c r="F170" s="306" t="s">
        <v>928</v>
      </c>
      <c r="G170" s="283"/>
      <c r="H170" s="283" t="s">
        <v>978</v>
      </c>
      <c r="I170" s="283" t="s">
        <v>930</v>
      </c>
      <c r="J170" s="283" t="s">
        <v>979</v>
      </c>
      <c r="K170" s="331"/>
    </row>
    <row r="171" s="1" customFormat="1" ht="15" customHeight="1">
      <c r="B171" s="308"/>
      <c r="C171" s="283" t="s">
        <v>876</v>
      </c>
      <c r="D171" s="283"/>
      <c r="E171" s="283"/>
      <c r="F171" s="306" t="s">
        <v>928</v>
      </c>
      <c r="G171" s="283"/>
      <c r="H171" s="283" t="s">
        <v>995</v>
      </c>
      <c r="I171" s="283" t="s">
        <v>930</v>
      </c>
      <c r="J171" s="283" t="s">
        <v>979</v>
      </c>
      <c r="K171" s="331"/>
    </row>
    <row r="172" s="1" customFormat="1" ht="15" customHeight="1">
      <c r="B172" s="308"/>
      <c r="C172" s="283" t="s">
        <v>933</v>
      </c>
      <c r="D172" s="283"/>
      <c r="E172" s="283"/>
      <c r="F172" s="306" t="s">
        <v>934</v>
      </c>
      <c r="G172" s="283"/>
      <c r="H172" s="283" t="s">
        <v>995</v>
      </c>
      <c r="I172" s="283" t="s">
        <v>930</v>
      </c>
      <c r="J172" s="283">
        <v>50</v>
      </c>
      <c r="K172" s="331"/>
    </row>
    <row r="173" s="1" customFormat="1" ht="15" customHeight="1">
      <c r="B173" s="308"/>
      <c r="C173" s="283" t="s">
        <v>936</v>
      </c>
      <c r="D173" s="283"/>
      <c r="E173" s="283"/>
      <c r="F173" s="306" t="s">
        <v>928</v>
      </c>
      <c r="G173" s="283"/>
      <c r="H173" s="283" t="s">
        <v>995</v>
      </c>
      <c r="I173" s="283" t="s">
        <v>938</v>
      </c>
      <c r="J173" s="283"/>
      <c r="K173" s="331"/>
    </row>
    <row r="174" s="1" customFormat="1" ht="15" customHeight="1">
      <c r="B174" s="308"/>
      <c r="C174" s="283" t="s">
        <v>947</v>
      </c>
      <c r="D174" s="283"/>
      <c r="E174" s="283"/>
      <c r="F174" s="306" t="s">
        <v>934</v>
      </c>
      <c r="G174" s="283"/>
      <c r="H174" s="283" t="s">
        <v>995</v>
      </c>
      <c r="I174" s="283" t="s">
        <v>930</v>
      </c>
      <c r="J174" s="283">
        <v>50</v>
      </c>
      <c r="K174" s="331"/>
    </row>
    <row r="175" s="1" customFormat="1" ht="15" customHeight="1">
      <c r="B175" s="308"/>
      <c r="C175" s="283" t="s">
        <v>955</v>
      </c>
      <c r="D175" s="283"/>
      <c r="E175" s="283"/>
      <c r="F175" s="306" t="s">
        <v>934</v>
      </c>
      <c r="G175" s="283"/>
      <c r="H175" s="283" t="s">
        <v>995</v>
      </c>
      <c r="I175" s="283" t="s">
        <v>930</v>
      </c>
      <c r="J175" s="283">
        <v>50</v>
      </c>
      <c r="K175" s="331"/>
    </row>
    <row r="176" s="1" customFormat="1" ht="15" customHeight="1">
      <c r="B176" s="308"/>
      <c r="C176" s="283" t="s">
        <v>953</v>
      </c>
      <c r="D176" s="283"/>
      <c r="E176" s="283"/>
      <c r="F176" s="306" t="s">
        <v>934</v>
      </c>
      <c r="G176" s="283"/>
      <c r="H176" s="283" t="s">
        <v>995</v>
      </c>
      <c r="I176" s="283" t="s">
        <v>930</v>
      </c>
      <c r="J176" s="283">
        <v>50</v>
      </c>
      <c r="K176" s="331"/>
    </row>
    <row r="177" s="1" customFormat="1" ht="15" customHeight="1">
      <c r="B177" s="308"/>
      <c r="C177" s="283" t="s">
        <v>116</v>
      </c>
      <c r="D177" s="283"/>
      <c r="E177" s="283"/>
      <c r="F177" s="306" t="s">
        <v>928</v>
      </c>
      <c r="G177" s="283"/>
      <c r="H177" s="283" t="s">
        <v>996</v>
      </c>
      <c r="I177" s="283" t="s">
        <v>997</v>
      </c>
      <c r="J177" s="283"/>
      <c r="K177" s="331"/>
    </row>
    <row r="178" s="1" customFormat="1" ht="15" customHeight="1">
      <c r="B178" s="308"/>
      <c r="C178" s="283" t="s">
        <v>66</v>
      </c>
      <c r="D178" s="283"/>
      <c r="E178" s="283"/>
      <c r="F178" s="306" t="s">
        <v>928</v>
      </c>
      <c r="G178" s="283"/>
      <c r="H178" s="283" t="s">
        <v>998</v>
      </c>
      <c r="I178" s="283" t="s">
        <v>999</v>
      </c>
      <c r="J178" s="283">
        <v>1</v>
      </c>
      <c r="K178" s="331"/>
    </row>
    <row r="179" s="1" customFormat="1" ht="15" customHeight="1">
      <c r="B179" s="308"/>
      <c r="C179" s="283" t="s">
        <v>62</v>
      </c>
      <c r="D179" s="283"/>
      <c r="E179" s="283"/>
      <c r="F179" s="306" t="s">
        <v>928</v>
      </c>
      <c r="G179" s="283"/>
      <c r="H179" s="283" t="s">
        <v>1000</v>
      </c>
      <c r="I179" s="283" t="s">
        <v>930</v>
      </c>
      <c r="J179" s="283">
        <v>20</v>
      </c>
      <c r="K179" s="331"/>
    </row>
    <row r="180" s="1" customFormat="1" ht="15" customHeight="1">
      <c r="B180" s="308"/>
      <c r="C180" s="283" t="s">
        <v>63</v>
      </c>
      <c r="D180" s="283"/>
      <c r="E180" s="283"/>
      <c r="F180" s="306" t="s">
        <v>928</v>
      </c>
      <c r="G180" s="283"/>
      <c r="H180" s="283" t="s">
        <v>1001</v>
      </c>
      <c r="I180" s="283" t="s">
        <v>930</v>
      </c>
      <c r="J180" s="283">
        <v>255</v>
      </c>
      <c r="K180" s="331"/>
    </row>
    <row r="181" s="1" customFormat="1" ht="15" customHeight="1">
      <c r="B181" s="308"/>
      <c r="C181" s="283" t="s">
        <v>117</v>
      </c>
      <c r="D181" s="283"/>
      <c r="E181" s="283"/>
      <c r="F181" s="306" t="s">
        <v>928</v>
      </c>
      <c r="G181" s="283"/>
      <c r="H181" s="283" t="s">
        <v>892</v>
      </c>
      <c r="I181" s="283" t="s">
        <v>930</v>
      </c>
      <c r="J181" s="283">
        <v>10</v>
      </c>
      <c r="K181" s="331"/>
    </row>
    <row r="182" s="1" customFormat="1" ht="15" customHeight="1">
      <c r="B182" s="308"/>
      <c r="C182" s="283" t="s">
        <v>118</v>
      </c>
      <c r="D182" s="283"/>
      <c r="E182" s="283"/>
      <c r="F182" s="306" t="s">
        <v>928</v>
      </c>
      <c r="G182" s="283"/>
      <c r="H182" s="283" t="s">
        <v>1002</v>
      </c>
      <c r="I182" s="283" t="s">
        <v>963</v>
      </c>
      <c r="J182" s="283"/>
      <c r="K182" s="331"/>
    </row>
    <row r="183" s="1" customFormat="1" ht="15" customHeight="1">
      <c r="B183" s="308"/>
      <c r="C183" s="283" t="s">
        <v>1003</v>
      </c>
      <c r="D183" s="283"/>
      <c r="E183" s="283"/>
      <c r="F183" s="306" t="s">
        <v>928</v>
      </c>
      <c r="G183" s="283"/>
      <c r="H183" s="283" t="s">
        <v>1004</v>
      </c>
      <c r="I183" s="283" t="s">
        <v>963</v>
      </c>
      <c r="J183" s="283"/>
      <c r="K183" s="331"/>
    </row>
    <row r="184" s="1" customFormat="1" ht="15" customHeight="1">
      <c r="B184" s="308"/>
      <c r="C184" s="283" t="s">
        <v>992</v>
      </c>
      <c r="D184" s="283"/>
      <c r="E184" s="283"/>
      <c r="F184" s="306" t="s">
        <v>928</v>
      </c>
      <c r="G184" s="283"/>
      <c r="H184" s="283" t="s">
        <v>1005</v>
      </c>
      <c r="I184" s="283" t="s">
        <v>963</v>
      </c>
      <c r="J184" s="283"/>
      <c r="K184" s="331"/>
    </row>
    <row r="185" s="1" customFormat="1" ht="15" customHeight="1">
      <c r="B185" s="308"/>
      <c r="C185" s="283" t="s">
        <v>120</v>
      </c>
      <c r="D185" s="283"/>
      <c r="E185" s="283"/>
      <c r="F185" s="306" t="s">
        <v>934</v>
      </c>
      <c r="G185" s="283"/>
      <c r="H185" s="283" t="s">
        <v>1006</v>
      </c>
      <c r="I185" s="283" t="s">
        <v>930</v>
      </c>
      <c r="J185" s="283">
        <v>50</v>
      </c>
      <c r="K185" s="331"/>
    </row>
    <row r="186" s="1" customFormat="1" ht="15" customHeight="1">
      <c r="B186" s="308"/>
      <c r="C186" s="283" t="s">
        <v>1007</v>
      </c>
      <c r="D186" s="283"/>
      <c r="E186" s="283"/>
      <c r="F186" s="306" t="s">
        <v>934</v>
      </c>
      <c r="G186" s="283"/>
      <c r="H186" s="283" t="s">
        <v>1008</v>
      </c>
      <c r="I186" s="283" t="s">
        <v>1009</v>
      </c>
      <c r="J186" s="283"/>
      <c r="K186" s="331"/>
    </row>
    <row r="187" s="1" customFormat="1" ht="15" customHeight="1">
      <c r="B187" s="308"/>
      <c r="C187" s="283" t="s">
        <v>1010</v>
      </c>
      <c r="D187" s="283"/>
      <c r="E187" s="283"/>
      <c r="F187" s="306" t="s">
        <v>934</v>
      </c>
      <c r="G187" s="283"/>
      <c r="H187" s="283" t="s">
        <v>1011</v>
      </c>
      <c r="I187" s="283" t="s">
        <v>1009</v>
      </c>
      <c r="J187" s="283"/>
      <c r="K187" s="331"/>
    </row>
    <row r="188" s="1" customFormat="1" ht="15" customHeight="1">
      <c r="B188" s="308"/>
      <c r="C188" s="283" t="s">
        <v>1012</v>
      </c>
      <c r="D188" s="283"/>
      <c r="E188" s="283"/>
      <c r="F188" s="306" t="s">
        <v>934</v>
      </c>
      <c r="G188" s="283"/>
      <c r="H188" s="283" t="s">
        <v>1013</v>
      </c>
      <c r="I188" s="283" t="s">
        <v>1009</v>
      </c>
      <c r="J188" s="283"/>
      <c r="K188" s="331"/>
    </row>
    <row r="189" s="1" customFormat="1" ht="15" customHeight="1">
      <c r="B189" s="308"/>
      <c r="C189" s="344" t="s">
        <v>1014</v>
      </c>
      <c r="D189" s="283"/>
      <c r="E189" s="283"/>
      <c r="F189" s="306" t="s">
        <v>934</v>
      </c>
      <c r="G189" s="283"/>
      <c r="H189" s="283" t="s">
        <v>1015</v>
      </c>
      <c r="I189" s="283" t="s">
        <v>1016</v>
      </c>
      <c r="J189" s="345" t="s">
        <v>1017</v>
      </c>
      <c r="K189" s="331"/>
    </row>
    <row r="190" s="1" customFormat="1" ht="15" customHeight="1">
      <c r="B190" s="308"/>
      <c r="C190" s="344" t="s">
        <v>51</v>
      </c>
      <c r="D190" s="283"/>
      <c r="E190" s="283"/>
      <c r="F190" s="306" t="s">
        <v>928</v>
      </c>
      <c r="G190" s="283"/>
      <c r="H190" s="280" t="s">
        <v>1018</v>
      </c>
      <c r="I190" s="283" t="s">
        <v>1019</v>
      </c>
      <c r="J190" s="283"/>
      <c r="K190" s="331"/>
    </row>
    <row r="191" s="1" customFormat="1" ht="15" customHeight="1">
      <c r="B191" s="308"/>
      <c r="C191" s="344" t="s">
        <v>1020</v>
      </c>
      <c r="D191" s="283"/>
      <c r="E191" s="283"/>
      <c r="F191" s="306" t="s">
        <v>928</v>
      </c>
      <c r="G191" s="283"/>
      <c r="H191" s="283" t="s">
        <v>1021</v>
      </c>
      <c r="I191" s="283" t="s">
        <v>963</v>
      </c>
      <c r="J191" s="283"/>
      <c r="K191" s="331"/>
    </row>
    <row r="192" s="1" customFormat="1" ht="15" customHeight="1">
      <c r="B192" s="308"/>
      <c r="C192" s="344" t="s">
        <v>1022</v>
      </c>
      <c r="D192" s="283"/>
      <c r="E192" s="283"/>
      <c r="F192" s="306" t="s">
        <v>928</v>
      </c>
      <c r="G192" s="283"/>
      <c r="H192" s="283" t="s">
        <v>1023</v>
      </c>
      <c r="I192" s="283" t="s">
        <v>963</v>
      </c>
      <c r="J192" s="283"/>
      <c r="K192" s="331"/>
    </row>
    <row r="193" s="1" customFormat="1" ht="15" customHeight="1">
      <c r="B193" s="308"/>
      <c r="C193" s="344" t="s">
        <v>1024</v>
      </c>
      <c r="D193" s="283"/>
      <c r="E193" s="283"/>
      <c r="F193" s="306" t="s">
        <v>934</v>
      </c>
      <c r="G193" s="283"/>
      <c r="H193" s="283" t="s">
        <v>1025</v>
      </c>
      <c r="I193" s="283" t="s">
        <v>963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1026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1027</v>
      </c>
      <c r="D200" s="347"/>
      <c r="E200" s="347"/>
      <c r="F200" s="347" t="s">
        <v>1028</v>
      </c>
      <c r="G200" s="348"/>
      <c r="H200" s="347" t="s">
        <v>1029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1019</v>
      </c>
      <c r="D202" s="283"/>
      <c r="E202" s="283"/>
      <c r="F202" s="306" t="s">
        <v>52</v>
      </c>
      <c r="G202" s="283"/>
      <c r="H202" s="283" t="s">
        <v>1030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53</v>
      </c>
      <c r="G203" s="283"/>
      <c r="H203" s="283" t="s">
        <v>1031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56</v>
      </c>
      <c r="G204" s="283"/>
      <c r="H204" s="283" t="s">
        <v>1032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54</v>
      </c>
      <c r="G205" s="283"/>
      <c r="H205" s="283" t="s">
        <v>1033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55</v>
      </c>
      <c r="G206" s="283"/>
      <c r="H206" s="283" t="s">
        <v>1034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975</v>
      </c>
      <c r="D208" s="283"/>
      <c r="E208" s="283"/>
      <c r="F208" s="306" t="s">
        <v>88</v>
      </c>
      <c r="G208" s="283"/>
      <c r="H208" s="283" t="s">
        <v>1035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871</v>
      </c>
      <c r="G209" s="283"/>
      <c r="H209" s="283" t="s">
        <v>872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869</v>
      </c>
      <c r="G210" s="283"/>
      <c r="H210" s="283" t="s">
        <v>1036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98</v>
      </c>
      <c r="G211" s="344"/>
      <c r="H211" s="335" t="s">
        <v>873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874</v>
      </c>
      <c r="G212" s="344"/>
      <c r="H212" s="335" t="s">
        <v>1037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999</v>
      </c>
      <c r="D214" s="283"/>
      <c r="E214" s="283"/>
      <c r="F214" s="306">
        <v>1</v>
      </c>
      <c r="G214" s="344"/>
      <c r="H214" s="335" t="s">
        <v>1038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1039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1040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1041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DESKTOP-9U1HJA3\Magpie</dc:creator>
  <cp:lastModifiedBy>DESKTOP-9U1HJA3\Magpie</cp:lastModifiedBy>
  <dcterms:created xsi:type="dcterms:W3CDTF">2023-05-09T08:11:42Z</dcterms:created>
  <dcterms:modified xsi:type="dcterms:W3CDTF">2023-05-09T08:11:50Z</dcterms:modified>
</cp:coreProperties>
</file>